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KrosData\Export\"/>
    </mc:Choice>
  </mc:AlternateContent>
  <bookViews>
    <workbookView xWindow="0" yWindow="0" windowWidth="0" windowHeight="0"/>
  </bookViews>
  <sheets>
    <sheet name="Rekapitulace stavby" sheetId="1" r:id="rId1"/>
    <sheet name="P02 - Pavlon P2, střech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'P02 - Pavlon P2, střecha'!$C$127:$K$347</definedName>
    <definedName name="_xlnm.Print_Area" localSheetId="1">'P02 - Pavlon P2, střecha'!$C$4:$J$76,'P02 - Pavlon P2, střecha'!$C$115:$J$347</definedName>
    <definedName name="_xlnm.Print_Titles" localSheetId="1">'P02 - Pavlon P2, střecha'!$127:$127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47"/>
  <c r="BH347"/>
  <c r="BG347"/>
  <c r="BF347"/>
  <c r="T347"/>
  <c r="T346"/>
  <c r="R347"/>
  <c r="R346"/>
  <c r="P347"/>
  <c r="P346"/>
  <c r="BI345"/>
  <c r="BH345"/>
  <c r="BG345"/>
  <c r="BF345"/>
  <c r="T345"/>
  <c r="T344"/>
  <c r="R345"/>
  <c r="R344"/>
  <c r="P345"/>
  <c r="P344"/>
  <c r="BI343"/>
  <c r="BH343"/>
  <c r="BG343"/>
  <c r="BF343"/>
  <c r="T343"/>
  <c r="R343"/>
  <c r="P343"/>
  <c r="BI340"/>
  <c r="BH340"/>
  <c r="BG340"/>
  <c r="BF340"/>
  <c r="T340"/>
  <c r="R340"/>
  <c r="P340"/>
  <c r="BI339"/>
  <c r="BH339"/>
  <c r="BG339"/>
  <c r="BF339"/>
  <c r="T339"/>
  <c r="R339"/>
  <c r="P339"/>
  <c r="BI336"/>
  <c r="BH336"/>
  <c r="BG336"/>
  <c r="BF336"/>
  <c r="T336"/>
  <c r="R336"/>
  <c r="P336"/>
  <c r="BI330"/>
  <c r="BH330"/>
  <c r="BG330"/>
  <c r="BF330"/>
  <c r="T330"/>
  <c r="R330"/>
  <c r="P330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4"/>
  <c r="BH244"/>
  <c r="BG244"/>
  <c r="BF244"/>
  <c r="T244"/>
  <c r="R244"/>
  <c r="P244"/>
  <c r="BI242"/>
  <c r="BH242"/>
  <c r="BG242"/>
  <c r="BF242"/>
  <c r="T242"/>
  <c r="R242"/>
  <c r="P242"/>
  <c r="BI236"/>
  <c r="BH236"/>
  <c r="BG236"/>
  <c r="BF236"/>
  <c r="T236"/>
  <c r="R236"/>
  <c r="P236"/>
  <c r="BI226"/>
  <c r="BH226"/>
  <c r="BG226"/>
  <c r="BF226"/>
  <c r="T226"/>
  <c r="R226"/>
  <c r="P226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69"/>
  <c r="BH169"/>
  <c r="BG169"/>
  <c r="BF169"/>
  <c r="T169"/>
  <c r="R169"/>
  <c r="P169"/>
  <c r="BI160"/>
  <c r="BH160"/>
  <c r="BG160"/>
  <c r="BF160"/>
  <c r="T160"/>
  <c r="R160"/>
  <c r="P160"/>
  <c r="BI154"/>
  <c r="BH154"/>
  <c r="BG154"/>
  <c r="BF154"/>
  <c r="T154"/>
  <c r="R154"/>
  <c r="P15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F124"/>
  <c r="F122"/>
  <c r="E120"/>
  <c r="F91"/>
  <c r="F89"/>
  <c r="E87"/>
  <c r="J24"/>
  <c r="E24"/>
  <c r="J92"/>
  <c r="J23"/>
  <c r="J21"/>
  <c r="E21"/>
  <c r="J91"/>
  <c r="J20"/>
  <c r="J18"/>
  <c r="E18"/>
  <c r="F125"/>
  <c r="J17"/>
  <c r="J12"/>
  <c r="J122"/>
  <c r="E7"/>
  <c r="E118"/>
  <c i="1" r="L90"/>
  <c r="AM90"/>
  <c r="AM89"/>
  <c r="L89"/>
  <c r="AM87"/>
  <c r="L87"/>
  <c r="L85"/>
  <c r="L84"/>
  <c i="2" r="BK339"/>
  <c r="BK324"/>
  <c r="BK312"/>
  <c r="BK277"/>
  <c r="J252"/>
  <c r="BK216"/>
  <c r="BK140"/>
  <c r="BK343"/>
  <c r="J327"/>
  <c r="J312"/>
  <c r="J300"/>
  <c r="BK252"/>
  <c r="J216"/>
  <c r="BK202"/>
  <c r="J160"/>
  <c r="BK326"/>
  <c r="BK307"/>
  <c r="J295"/>
  <c r="BK260"/>
  <c r="BK215"/>
  <c r="BK179"/>
  <c r="J143"/>
  <c r="BK134"/>
  <c r="BK292"/>
  <c r="J262"/>
  <c r="J242"/>
  <c r="J184"/>
  <c r="BK154"/>
  <c r="J136"/>
  <c r="J343"/>
  <c r="BK336"/>
  <c r="J319"/>
  <c r="J309"/>
  <c r="BK274"/>
  <c r="BK242"/>
  <c r="J202"/>
  <c r="J134"/>
  <c r="BK347"/>
  <c r="J336"/>
  <c r="BK319"/>
  <c r="BK304"/>
  <c r="J289"/>
  <c r="BK236"/>
  <c r="J215"/>
  <c r="BK193"/>
  <c r="J324"/>
  <c r="J304"/>
  <c r="J292"/>
  <c r="BK250"/>
  <c r="BK196"/>
  <c r="J154"/>
  <c r="BK136"/>
  <c r="BK280"/>
  <c r="BK265"/>
  <c r="J244"/>
  <c r="J193"/>
  <c r="BK160"/>
  <c r="J138"/>
  <c r="BK340"/>
  <c r="J330"/>
  <c r="BK315"/>
  <c r="J307"/>
  <c r="BK262"/>
  <c r="BK244"/>
  <c r="J208"/>
  <c r="BK131"/>
  <c r="J347"/>
  <c r="J339"/>
  <c r="J321"/>
  <c r="BK309"/>
  <c r="J298"/>
  <c r="J250"/>
  <c r="J213"/>
  <c r="J196"/>
  <c r="J140"/>
  <c r="BK321"/>
  <c r="BK301"/>
  <c r="BK289"/>
  <c r="BK217"/>
  <c r="BK190"/>
  <c r="BK137"/>
  <c r="BK295"/>
  <c r="J274"/>
  <c r="BK254"/>
  <c r="BK213"/>
  <c r="J179"/>
  <c r="BK143"/>
  <c r="J131"/>
  <c r="BK345"/>
  <c r="J326"/>
  <c r="J313"/>
  <c r="BK300"/>
  <c r="J254"/>
  <c r="J236"/>
  <c r="J169"/>
  <c i="1" r="AS94"/>
  <c i="2" r="J340"/>
  <c r="BK330"/>
  <c r="BK313"/>
  <c r="J301"/>
  <c r="J280"/>
  <c r="J217"/>
  <c r="BK208"/>
  <c r="J190"/>
  <c r="BK327"/>
  <c r="J315"/>
  <c r="BK298"/>
  <c r="J265"/>
  <c r="BK226"/>
  <c r="BK184"/>
  <c r="BK138"/>
  <c r="J345"/>
  <c r="J277"/>
  <c r="J260"/>
  <c r="J226"/>
  <c r="BK169"/>
  <c r="J137"/>
  <c l="1" r="P130"/>
  <c r="T130"/>
  <c r="R135"/>
  <c r="P142"/>
  <c r="BK253"/>
  <c r="J253"/>
  <c r="J102"/>
  <c r="P253"/>
  <c r="BK299"/>
  <c r="J299"/>
  <c r="J103"/>
  <c r="R299"/>
  <c r="BK308"/>
  <c r="J308"/>
  <c r="J104"/>
  <c r="T308"/>
  <c r="P314"/>
  <c r="T314"/>
  <c r="T325"/>
  <c r="BK142"/>
  <c r="T142"/>
  <c r="T141"/>
  <c r="T253"/>
  <c r="P299"/>
  <c r="T299"/>
  <c r="R308"/>
  <c r="BK314"/>
  <c r="J314"/>
  <c r="J105"/>
  <c r="R314"/>
  <c r="P325"/>
  <c r="BK130"/>
  <c r="J130"/>
  <c r="J98"/>
  <c r="R130"/>
  <c r="R129"/>
  <c r="BK135"/>
  <c r="J135"/>
  <c r="J99"/>
  <c r="P135"/>
  <c r="T135"/>
  <c r="R142"/>
  <c r="R141"/>
  <c r="R253"/>
  <c r="P308"/>
  <c r="BK325"/>
  <c r="J325"/>
  <c r="J106"/>
  <c r="R325"/>
  <c r="BK346"/>
  <c r="J346"/>
  <c r="J108"/>
  <c r="E85"/>
  <c r="J124"/>
  <c r="BE138"/>
  <c r="BE140"/>
  <c r="BE184"/>
  <c r="BE193"/>
  <c r="BE196"/>
  <c r="BE215"/>
  <c r="BE216"/>
  <c r="BE226"/>
  <c r="BE242"/>
  <c r="BE250"/>
  <c r="F92"/>
  <c r="J125"/>
  <c r="BE160"/>
  <c r="BE202"/>
  <c r="BE208"/>
  <c r="BE236"/>
  <c r="BE252"/>
  <c r="BE254"/>
  <c r="BE277"/>
  <c r="BE300"/>
  <c r="BE304"/>
  <c r="BE312"/>
  <c r="BE319"/>
  <c r="J89"/>
  <c r="BE131"/>
  <c r="BE134"/>
  <c r="BE136"/>
  <c r="BE137"/>
  <c r="BE143"/>
  <c r="BE169"/>
  <c r="BE244"/>
  <c r="BE260"/>
  <c r="BE262"/>
  <c r="BE265"/>
  <c r="BE274"/>
  <c r="BE280"/>
  <c r="BE289"/>
  <c r="BE292"/>
  <c r="BE301"/>
  <c r="BE307"/>
  <c r="BE315"/>
  <c r="BE324"/>
  <c r="BE326"/>
  <c r="BE327"/>
  <c r="BE336"/>
  <c r="BE347"/>
  <c r="BE154"/>
  <c r="BE179"/>
  <c r="BE190"/>
  <c r="BE213"/>
  <c r="BE217"/>
  <c r="BE295"/>
  <c r="BE298"/>
  <c r="BE309"/>
  <c r="BE313"/>
  <c r="BE321"/>
  <c r="BE330"/>
  <c r="BE339"/>
  <c r="BE340"/>
  <c r="BE343"/>
  <c r="BE345"/>
  <c r="F37"/>
  <c i="1" r="BD95"/>
  <c r="BD94"/>
  <c r="W33"/>
  <c i="2" r="J34"/>
  <c i="1" r="AW95"/>
  <c i="2" r="F35"/>
  <c i="1" r="BB95"/>
  <c r="BB94"/>
  <c r="AX94"/>
  <c i="2" r="F36"/>
  <c i="1" r="BC95"/>
  <c r="BC94"/>
  <c r="W32"/>
  <c i="2" r="F34"/>
  <c i="1" r="BA95"/>
  <c r="BA94"/>
  <c r="AW94"/>
  <c r="AK30"/>
  <c i="2" l="1" r="R128"/>
  <c r="BK141"/>
  <c r="J141"/>
  <c r="J100"/>
  <c r="P141"/>
  <c r="T129"/>
  <c r="T128"/>
  <c r="P129"/>
  <c r="P128"/>
  <c i="1" r="AU95"/>
  <c i="2" r="BK344"/>
  <c r="J344"/>
  <c r="J107"/>
  <c r="BK129"/>
  <c r="BK128"/>
  <c r="J128"/>
  <c r="J96"/>
  <c r="J142"/>
  <c r="J101"/>
  <c i="1" r="W30"/>
  <c i="2" r="J33"/>
  <c i="1" r="AV95"/>
  <c r="AT95"/>
  <c r="AU94"/>
  <c r="W31"/>
  <c i="2" r="F33"/>
  <c i="1" r="AZ95"/>
  <c r="AZ94"/>
  <c r="W29"/>
  <c r="AY94"/>
  <c i="2" l="1" r="J129"/>
  <c r="J97"/>
  <c r="J30"/>
  <c i="1" r="AG95"/>
  <c r="AG94"/>
  <c r="AK26"/>
  <c r="AV94"/>
  <c r="AK29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<sst xmlns="http://schemas.openxmlformats.org/spreadsheetml/2006/main">
  <si>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</si>
  <si>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</si>
  <si>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</si>
  <si>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</si>
  <si>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</si>
  <si>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{bb9c2986-e4f5-41d9-99f6-938d21ab25fa}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</si>
  <si>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</si>
  <si>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</si>
  <si>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</si>
  <si>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</si>
  <si>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</si>
  <si>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</si>
  <si>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</si>
  <si>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</si>
  <si>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006/2021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</si>
  <si>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</si>
  <si>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</si>
  <si>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Zatelení budov MŠ Předškolní 624/1, Ostrava-Výškovice</t>
  </si>
  <si>
    <t>KSO:</t>
  </si>
  <si>
    <t>CC-CZ:</t>
  </si>
  <si>
    <t>Místo:</t>
  </si>
  <si>
    <t xml:space="preserve"> </t>
  </si>
  <si>
    <t>Datum:</t>
  </si>
  <si>
    <t>28. 6. 2021</t>
  </si>
  <si>
    <t>Zadavatel:</t>
  </si>
  <si>
    <t>IČ:</t>
  </si>
  <si>
    <t>SMO MOb Jih, Horní 3, Ostrava-Hrabůvka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</si>
  <si>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</si>
  <si>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</si>
  <si>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</si>
  <si>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</si>
  <si>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</si>
  <si>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</si>
  <si>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</si>
  <si>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</si>
  <si>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</si>
  <si>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</si>
  <si>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</si>
  <si>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</si>
  <si>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</si>
  <si>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</si>
  <si>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</si>
  <si>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</si>
  <si>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</si>
  <si>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</si>
  <si>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</si>
  <si>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</si>
  <si>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</si>
  <si>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</si>
  <si>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</si>
  <si>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</si>
  <si>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</si>
  <si>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</si>
  <si>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</si>
  <si>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</si>
  <si>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</si>
  <si>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</si>
  <si>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</si>
  <si>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</si>
  <si>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</si>
  <si>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</si>
  <si>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</si>
  <si>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</si>
  <si>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</si>
  <si>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</si>
  <si>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</si>
  <si>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</si>
  <si>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</si>
  <si>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</si>
  <si>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</si>
  <si>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</si>
  <si>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</si>
  <si>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</si>
  <si>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</si>
  <si>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</si>
  <si>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</si>
  <si>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</si>
  <si>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</si>
  <si>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</si>
  <si>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P02</t>
  </si>
  <si>
    <t>Pavlon P2, střecha</t>
  </si>
  <si>
    <t>STA</t>
  </si>
  <si>
    <t>1</t>
  </si>
  <si>
    <t>{769671f9-9917-491d-9d7b-a26cac41b3f5}</t>
  </si>
  <si>
    <t>2</t>
  </si>
  <si>
    <t>KRYCÍ LIST SOUPISU PRACÍ</t>
  </si>
  <si>
    <t>Objekt:</t>
  </si>
  <si>
    <t>P02 - Pavlon P2, střecha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</si>
  <si>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</si>
  <si>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</si>
  <si>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</si>
  <si>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</si>
  <si>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</si>
  <si>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</si>
  <si>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</si>
  <si>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</si>
  <si>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</si>
  <si>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</si>
  <si>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</si>
  <si>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</si>
  <si>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742 - Elektroinstalace - slaboproud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</si>
  <si>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</si>
  <si>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</si>
  <si>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</si>
  <si>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</si>
  <si>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</si>
  <si>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</si>
  <si>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</si>
  <si>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</si>
  <si>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</si>
  <si>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</si>
  <si>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</si>
  <si>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</si>
  <si>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</si>
  <si>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</si>
  <si>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</si>
  <si>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</si>
  <si>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</si>
  <si>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</si>
  <si>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</si>
  <si>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</si>
  <si>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</si>
  <si>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</si>
  <si>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</si>
  <si>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953961113</t>
  </si>
  <si>
    <t>Kotvy chemickým tmelem M 12 hl 110 mm do betonu, ŽB nebo kamene s vyvrtáním otvoru</t>
  </si>
  <si>
    <t>kus</t>
  </si>
  <si>
    <t>4</t>
  </si>
  <si>
    <t>-582820856</t>
  </si>
  <si>
    <t>VV</t>
  </si>
  <si>
    <t>Detail atika - kotvení á 0,5m</t>
  </si>
  <si>
    <t>68,0/0,5</t>
  </si>
  <si>
    <t>953965123</t>
  </si>
  <si>
    <t>Kotevní šroub pro chemické kotvy M 12 dl 260 mm</t>
  </si>
  <si>
    <t>-704855281</t>
  </si>
  <si>
    <t>997</t>
  </si>
  <si>
    <t>Přesun sutě</t>
  </si>
  <si>
    <t>3</t>
  </si>
  <si>
    <t>997013121</t>
  </si>
  <si>
    <t>Vnitrostaveništní doprava suti a vybouraných hmot pro budovy v do 45 m s použitím mechanizace</t>
  </si>
  <si>
    <t>t</t>
  </si>
  <si>
    <t>-1803325201</t>
  </si>
  <si>
    <t>997013501</t>
  </si>
  <si>
    <t>Odvoz suti a vybouraných hmot na skládku nebo meziskládku do 1 km se složením</t>
  </si>
  <si>
    <t>1665163122</t>
  </si>
  <si>
    <t>5</t>
  </si>
  <si>
    <t>997013509</t>
  </si>
  <si>
    <t>Příplatek k odvozu suti a vybouraných hmot na skládku ZKD 1 km přes 1 km</t>
  </si>
  <si>
    <t>-2084721900</t>
  </si>
  <si>
    <t>0,908*10 'Přepočtené koeficientem množství</t>
  </si>
  <si>
    <t>6</t>
  </si>
  <si>
    <t>997013831</t>
  </si>
  <si>
    <t>Poplatek za uložení na skládce (skládkovné) stavebního odpadu směsného kód odpadu 170 904</t>
  </si>
  <si>
    <t>-1260612518</t>
  </si>
  <si>
    <t>PSV</t>
  </si>
  <si>
    <t>Práce a dodávky PSV</t>
  </si>
  <si>
    <t>712</t>
  </si>
  <si>
    <t>Povlakové krytiny</t>
  </si>
  <si>
    <t>7</t>
  </si>
  <si>
    <t>712300841</t>
  </si>
  <si>
    <t>Odstranění povlakové krytiny střech do 10° odškrabáním mechu s urovnáním povrchu a očištěním</t>
  </si>
  <si>
    <t>m2</t>
  </si>
  <si>
    <t>16</t>
  </si>
  <si>
    <t>-1417445032</t>
  </si>
  <si>
    <t>Původní asf. pásy - plocha střechy bez atik, plocha atik, vytažení na atiky a stěny</t>
  </si>
  <si>
    <t>plocha</t>
  </si>
  <si>
    <t>17,8*14,2</t>
  </si>
  <si>
    <t>atiky</t>
  </si>
  <si>
    <t>(18,3+14,7)*2*0,25</t>
  </si>
  <si>
    <t>vytažení na atiky</t>
  </si>
  <si>
    <t>(17,8+14,2)*2*0,565</t>
  </si>
  <si>
    <t>vytažení na výlez</t>
  </si>
  <si>
    <t>(1,15+0,85)*2*0,55</t>
  </si>
  <si>
    <t>Součet</t>
  </si>
  <si>
    <t>8</t>
  </si>
  <si>
    <t>712300845</t>
  </si>
  <si>
    <t>Demontáž ventilační hlavice na ploché střeše sklonu do 10°</t>
  </si>
  <si>
    <t>-915628330</t>
  </si>
  <si>
    <t>K/10</t>
  </si>
  <si>
    <t>odvětrání střechy</t>
  </si>
  <si>
    <t>20</t>
  </si>
  <si>
    <t>712300929</t>
  </si>
  <si>
    <t>Oprava poruch stáv. krytiny, oprava boulí prořezáním přetavením asf. pásem, rozsah do 20% plochy</t>
  </si>
  <si>
    <t>-1315967230</t>
  </si>
  <si>
    <t>Plocha střechy bez atik, vytažení na atiky a stěny</t>
  </si>
  <si>
    <t>10</t>
  </si>
  <si>
    <t>712363090</t>
  </si>
  <si>
    <t>Provedení povlakové krytiny střech do 10° fólií mPVC (bez dodání materiálu)</t>
  </si>
  <si>
    <t>-1183403223</t>
  </si>
  <si>
    <t>Plocha střechy bez atik, plocha atik</t>
  </si>
  <si>
    <t>(18,3+14,7)*2*0,49</t>
  </si>
  <si>
    <t>Mezisoučet</t>
  </si>
  <si>
    <t>pojistný pás podtlakového kotvení š. 500 mm</t>
  </si>
  <si>
    <t>68,0*0,5</t>
  </si>
  <si>
    <t>11</t>
  </si>
  <si>
    <t>M</t>
  </si>
  <si>
    <t>2834</t>
  </si>
  <si>
    <t>střešní fólie 1,6 mm</t>
  </si>
  <si>
    <t>32</t>
  </si>
  <si>
    <t>-1465678886</t>
  </si>
  <si>
    <t>285,1*1,15</t>
  </si>
  <si>
    <t>pojistný pás š. 500 mm - kotvící profil</t>
  </si>
  <si>
    <t>12</t>
  </si>
  <si>
    <t>712363122</t>
  </si>
  <si>
    <t>Provedení povlakové krytiny střech do 10° provedení rohů a koutů navařením izolačních tvarovek</t>
  </si>
  <si>
    <t>472714519</t>
  </si>
  <si>
    <t>rohy</t>
  </si>
  <si>
    <t>8 "výlez</t>
  </si>
  <si>
    <t>kouty</t>
  </si>
  <si>
    <t>8 "atiky</t>
  </si>
  <si>
    <t>13</t>
  </si>
  <si>
    <t>28322070</t>
  </si>
  <si>
    <t>roh vnitřní pro střešní fólie mPVC šedé</t>
  </si>
  <si>
    <t>907217171</t>
  </si>
  <si>
    <t>14</t>
  </si>
  <si>
    <t>28322071</t>
  </si>
  <si>
    <t>roh vnější pro střešní fólie mPVC šedá</t>
  </si>
  <si>
    <t>-1633244996</t>
  </si>
  <si>
    <t>712363206</t>
  </si>
  <si>
    <t>Provedení povlakové krytiny střech do 10° uchycení fólie kovovým profilem pro podtlakové kotvení vč. kotevních šroubů</t>
  </si>
  <si>
    <t>m</t>
  </si>
  <si>
    <t>386573657</t>
  </si>
  <si>
    <t>atika</t>
  </si>
  <si>
    <t>(17,8+14,2)*2</t>
  </si>
  <si>
    <t>střešní výlez</t>
  </si>
  <si>
    <t>(1,15+0,85)*2</t>
  </si>
  <si>
    <t>28355</t>
  </si>
  <si>
    <t>kotvící profil dl. 3,0 m žárový pozink</t>
  </si>
  <si>
    <t>1184533710</t>
  </si>
  <si>
    <t>Délka 3m/kus, prořez 5%</t>
  </si>
  <si>
    <t>68,0*1,05</t>
  </si>
  <si>
    <t xml:space="preserve">dorovnání do celých kusů </t>
  </si>
  <si>
    <t>0,6</t>
  </si>
  <si>
    <t>17</t>
  </si>
  <si>
    <t>28356</t>
  </si>
  <si>
    <t>těsnění pro podtlakový systém š 40 mm dl. 15 m</t>
  </si>
  <si>
    <t>bm</t>
  </si>
  <si>
    <t>-1309701032</t>
  </si>
  <si>
    <t>dorovnání do celých návinů</t>
  </si>
  <si>
    <t>3,6</t>
  </si>
  <si>
    <t>18</t>
  </si>
  <si>
    <t>712363300</t>
  </si>
  <si>
    <t>Montáž podtlakového ventilu vč. opracování tvarovkou</t>
  </si>
  <si>
    <t>1180241018</t>
  </si>
  <si>
    <t>12,0</t>
  </si>
  <si>
    <t>19</t>
  </si>
  <si>
    <t>28354</t>
  </si>
  <si>
    <t>podtlakový ventil D150 mm výška 270 mm hliník</t>
  </si>
  <si>
    <t>-1481738357</t>
  </si>
  <si>
    <t>28342</t>
  </si>
  <si>
    <t>tvarovka podtlakový ventil D152 mm 1,5 mm</t>
  </si>
  <si>
    <t>-1801634432</t>
  </si>
  <si>
    <t>712363312</t>
  </si>
  <si>
    <t>Povlakové krytiny střech do 10° z tvarovaných poplastovaných lišt koutová lišta vnitřní rš 100 mm</t>
  </si>
  <si>
    <t>796689769</t>
  </si>
  <si>
    <t>2*(1,15+0,85)</t>
  </si>
  <si>
    <t>prořez 5%</t>
  </si>
  <si>
    <t>68,0*0,05</t>
  </si>
  <si>
    <t>22</t>
  </si>
  <si>
    <t>712363313</t>
  </si>
  <si>
    <t>Povlakové krytiny střech do 10° z tvarovaných poplastovaných lišt koutová lišta vnější rš 100 mm</t>
  </si>
  <si>
    <t>455199996</t>
  </si>
  <si>
    <t>(17,8+14,2)*2 "vnitřní obvod</t>
  </si>
  <si>
    <t>(18,3+14,7)*2 "vněší obvod</t>
  </si>
  <si>
    <t>134,0*0,05</t>
  </si>
  <si>
    <t>23</t>
  </si>
  <si>
    <t>712391171</t>
  </si>
  <si>
    <t>Provedení povlakové krytiny střech do 10° podkladní textilní vrstvy</t>
  </si>
  <si>
    <t>1432297886</t>
  </si>
  <si>
    <t>Plocha střechy vč. atik</t>
  </si>
  <si>
    <t>285,1</t>
  </si>
  <si>
    <t>svislé vytažení</t>
  </si>
  <si>
    <t>22,04</t>
  </si>
  <si>
    <t>24</t>
  </si>
  <si>
    <t>69311068</t>
  </si>
  <si>
    <t>geotextilie netkaná PP 300g/m2</t>
  </si>
  <si>
    <t>-576831714</t>
  </si>
  <si>
    <t>307,14*1,15 'Přepočtené koeficientem množství</t>
  </si>
  <si>
    <t>25</t>
  </si>
  <si>
    <t>712861705</t>
  </si>
  <si>
    <t>Provedení povlakové krytiny vytažením na konstrukce fólií lepenou se svařovanými spoji</t>
  </si>
  <si>
    <t>1183975445</t>
  </si>
  <si>
    <t>(17,8+14,2)*2*0,325</t>
  </si>
  <si>
    <t>(1,15+0,85)*2*0,31</t>
  </si>
  <si>
    <t>26</t>
  </si>
  <si>
    <t>1381398156</t>
  </si>
  <si>
    <t>22,04*1,2 'Přepočtené koeficientem množství</t>
  </si>
  <si>
    <t>27</t>
  </si>
  <si>
    <t>998712202</t>
  </si>
  <si>
    <t>Přesun hmot procentní pro krytiny povlakové v objektech v do 12 m</t>
  </si>
  <si>
    <t>%</t>
  </si>
  <si>
    <t>2087834067</t>
  </si>
  <si>
    <t>713</t>
  </si>
  <si>
    <t>Izolace tepelné</t>
  </si>
  <si>
    <t>28</t>
  </si>
  <si>
    <t>713131141</t>
  </si>
  <si>
    <t>Montáž izolace tepelné stěn a základů lepením celoplošně rohoží, pásů, dílců, desek</t>
  </si>
  <si>
    <t>109047239</t>
  </si>
  <si>
    <t>(17,8+14,2)*2*0,3</t>
  </si>
  <si>
    <t>(1,15+0,85)*2*0,3</t>
  </si>
  <si>
    <t>29</t>
  </si>
  <si>
    <t>28376443</t>
  </si>
  <si>
    <t>deska z polystyrénu XPS, hrana rovná a strukturovaný povrch 300kPa tl 100mm</t>
  </si>
  <si>
    <t>653762687</t>
  </si>
  <si>
    <t>20,4*1,05 'Přepočtené koeficientem množství</t>
  </si>
  <si>
    <t>30</t>
  </si>
  <si>
    <t>713141131</t>
  </si>
  <si>
    <t>Montáž izolace tepelné střech plochých lepené za studena 1 vrstva rohoží, pásů, dílců, desek</t>
  </si>
  <si>
    <t>-657936158</t>
  </si>
  <si>
    <t>Plocha střechy bez atik</t>
  </si>
  <si>
    <t>31</t>
  </si>
  <si>
    <t>28372316</t>
  </si>
  <si>
    <t>deska EPS 100 do plochých střech a podlah λ=0,037 tl 140mm</t>
  </si>
  <si>
    <t>625379764</t>
  </si>
  <si>
    <t>252,76</t>
  </si>
  <si>
    <t>odpočet MW pod podtl. ventily</t>
  </si>
  <si>
    <t>-12*1,0*1,0</t>
  </si>
  <si>
    <t>240,76*0,05</t>
  </si>
  <si>
    <t>63151473</t>
  </si>
  <si>
    <t>deska tepelně izolační minerální plochých střech spodní vrstva 50kPa λ=0,038-0,039 tl 140mm</t>
  </si>
  <si>
    <t>319912382</t>
  </si>
  <si>
    <t>pod podtl. ventily</t>
  </si>
  <si>
    <t>12*1,0*1,0*1,05</t>
  </si>
  <si>
    <t>33</t>
  </si>
  <si>
    <t>713141331</t>
  </si>
  <si>
    <t>Montáž izolace tepelné střech plochých lepené za studena zplna, spádová vrstva</t>
  </si>
  <si>
    <t>1386526196</t>
  </si>
  <si>
    <t>34</t>
  </si>
  <si>
    <t>28376141</t>
  </si>
  <si>
    <t>klín izolační z pěnového polystyrenu EPS 100 spádový</t>
  </si>
  <si>
    <t>m3</t>
  </si>
  <si>
    <t>-625924703</t>
  </si>
  <si>
    <t>spádová vrstva izolace, průměrná tl. klínů 100 mm</t>
  </si>
  <si>
    <t>252,76*0,1</t>
  </si>
  <si>
    <t>odpočet MW u podtl. ventilů</t>
  </si>
  <si>
    <t>-12*1,0*1,0*0,1</t>
  </si>
  <si>
    <t>24,076*0,05</t>
  </si>
  <si>
    <t>35</t>
  </si>
  <si>
    <t>28376104</t>
  </si>
  <si>
    <t>klín izolační z čedičové minerální vaty 70kPa spádový</t>
  </si>
  <si>
    <t>-1274294222</t>
  </si>
  <si>
    <t>pod podtlakové ventily - průměrná tl. 100 mm</t>
  </si>
  <si>
    <t>12*1,0*1,0*0,1*1,05</t>
  </si>
  <si>
    <t>36</t>
  </si>
  <si>
    <t>713141356</t>
  </si>
  <si>
    <t>Montáž spádové izolace na zhlaví atiky šířky do 500 mm lepené za studena nízkoexpanzní (PUR) pěnou</t>
  </si>
  <si>
    <t>-768029644</t>
  </si>
  <si>
    <t>Detail atiky - Tep. izolace pod DTD</t>
  </si>
  <si>
    <t>68,0</t>
  </si>
  <si>
    <t>37</t>
  </si>
  <si>
    <t>28376422</t>
  </si>
  <si>
    <t>deska z polystyrénu XPS, hrana polodrážková a hladký povrch 300kPa tl 100mm</t>
  </si>
  <si>
    <t>686751173</t>
  </si>
  <si>
    <t>68,0*0,5*1,05</t>
  </si>
  <si>
    <t>38</t>
  </si>
  <si>
    <t>998713204</t>
  </si>
  <si>
    <t>Přesun hmot procentní pro izolace tepelné v objektech v do 36 m</t>
  </si>
  <si>
    <t>1661800355</t>
  </si>
  <si>
    <t>721</t>
  </si>
  <si>
    <t>Zdravotechnika - vnitřní kanalizace</t>
  </si>
  <si>
    <t>39</t>
  </si>
  <si>
    <t>721210823</t>
  </si>
  <si>
    <t>Demontáž vpustí střešních DN 125</t>
  </si>
  <si>
    <t>-807118822</t>
  </si>
  <si>
    <t>40</t>
  </si>
  <si>
    <t>721233113.R00</t>
  </si>
  <si>
    <t>Střešní vtok dvoustupňový pro ploché střechy svislý odtok DN 125, s manžetou a ochranným košem</t>
  </si>
  <si>
    <t>-935485792</t>
  </si>
  <si>
    <t>K/4</t>
  </si>
  <si>
    <t>41</t>
  </si>
  <si>
    <t>721273159.R00</t>
  </si>
  <si>
    <t>Výměna odvětrávacího potrubí ZTI a VZT</t>
  </si>
  <si>
    <t>-2092524468</t>
  </si>
  <si>
    <t>42</t>
  </si>
  <si>
    <t>998721202</t>
  </si>
  <si>
    <t>Přesun hmot procentní pro vnitřní kanalizace v objektech v do 12 m</t>
  </si>
  <si>
    <t>731459445</t>
  </si>
  <si>
    <t>742</t>
  </si>
  <si>
    <t>Elektroinstalace - slaboproud</t>
  </si>
  <si>
    <t>43</t>
  </si>
  <si>
    <t>742420021</t>
  </si>
  <si>
    <t>Montáž antenního stožáru včetně upevňovacího materiálu</t>
  </si>
  <si>
    <t>-859761799</t>
  </si>
  <si>
    <t>Z/8</t>
  </si>
  <si>
    <t>44</t>
  </si>
  <si>
    <t>596602Z8</t>
  </si>
  <si>
    <t>Střešní stojan antény Pz</t>
  </si>
  <si>
    <t>854382981</t>
  </si>
  <si>
    <t>45</t>
  </si>
  <si>
    <t>998742202</t>
  </si>
  <si>
    <t>Přesun hmot procentní pro slaboproud v objektech v do 12 m</t>
  </si>
  <si>
    <t>2071921115</t>
  </si>
  <si>
    <t>762</t>
  </si>
  <si>
    <t>Konstrukce tesařské</t>
  </si>
  <si>
    <t>46</t>
  </si>
  <si>
    <t>762341670</t>
  </si>
  <si>
    <t>Montáž bednění štítových okapových říms z dřevotřískových na sraz</t>
  </si>
  <si>
    <t>-2035165477</t>
  </si>
  <si>
    <t>Atika - spádování</t>
  </si>
  <si>
    <t>K/2</t>
  </si>
  <si>
    <t>47</t>
  </si>
  <si>
    <t>60722225</t>
  </si>
  <si>
    <t>deska dřevotřísková surová 2070x2800mm tl 19mm – vodovzdorná, rovná hrana</t>
  </si>
  <si>
    <t>-862913490</t>
  </si>
  <si>
    <t>34*1,05 'Přepočtené koeficientem množství</t>
  </si>
  <si>
    <t>48</t>
  </si>
  <si>
    <t>762395000</t>
  </si>
  <si>
    <t>Spojovací prostředky krovů, bednění, laťování, nadstřešních konstrukcí</t>
  </si>
  <si>
    <t>-2121231749</t>
  </si>
  <si>
    <t>DTD deska</t>
  </si>
  <si>
    <t>34,0*0,019</t>
  </si>
  <si>
    <t>49</t>
  </si>
  <si>
    <t>998762202</t>
  </si>
  <si>
    <t>Přesun hmot procentní pro kce tesařské v objektech v do 12 m</t>
  </si>
  <si>
    <t>1510798497</t>
  </si>
  <si>
    <t>764</t>
  </si>
  <si>
    <t>Konstrukce klempířské</t>
  </si>
  <si>
    <t>50</t>
  </si>
  <si>
    <t>764002821</t>
  </si>
  <si>
    <t>Demontáž střešního výlezu do suti</t>
  </si>
  <si>
    <t>1769791306</t>
  </si>
  <si>
    <t>51</t>
  </si>
  <si>
    <t>764002841</t>
  </si>
  <si>
    <t>Demontáž oplechování horních ploch zdí a nadezdívek do suti</t>
  </si>
  <si>
    <t>-433384092</t>
  </si>
  <si>
    <t>délka atik</t>
  </si>
  <si>
    <t>52</t>
  </si>
  <si>
    <t>764002871</t>
  </si>
  <si>
    <t>Demontáž lemování zdí do suti</t>
  </si>
  <si>
    <t>437110912</t>
  </si>
  <si>
    <t>53</t>
  </si>
  <si>
    <t>764203152</t>
  </si>
  <si>
    <t>Montáž střešního výlezu pro krytinu skládanou nebo plechovou</t>
  </si>
  <si>
    <t>-1062515914</t>
  </si>
  <si>
    <t>Z/4</t>
  </si>
  <si>
    <t>54</t>
  </si>
  <si>
    <t>553510.1</t>
  </si>
  <si>
    <t>výlez střešní zateplený 115x85cm</t>
  </si>
  <si>
    <t>1094287160</t>
  </si>
  <si>
    <t>55</t>
  </si>
  <si>
    <t>764244307</t>
  </si>
  <si>
    <t>Oplechování horních ploch a nadezdívek bez rohů z TiZn lesklého plechu kotvené rš 670 mm</t>
  </si>
  <si>
    <t>-603619230</t>
  </si>
  <si>
    <t>56</t>
  </si>
  <si>
    <t>998764202</t>
  </si>
  <si>
    <t>Přesun hmot procentní pro konstrukce klempířské v objektech v do 12 m</t>
  </si>
  <si>
    <t>-62968540</t>
  </si>
  <si>
    <t>VRN</t>
  </si>
  <si>
    <t>Vedlejší rozpočtové náklady</t>
  </si>
  <si>
    <t>57</t>
  </si>
  <si>
    <t>091104000</t>
  </si>
  <si>
    <t>Stroje a zařízení nevyžadující montáž - provoz jeřábu pro návoz materiálu a lešení na střechu</t>
  </si>
  <si>
    <t>kpl</t>
  </si>
  <si>
    <t>30528414</t>
  </si>
  <si>
    <t>VRN3</t>
  </si>
  <si>
    <t>Zařízení staveniště</t>
  </si>
  <si>
    <t>58</t>
  </si>
  <si>
    <t>030001000</t>
  </si>
  <si>
    <t>1024</t>
  </si>
  <si>
    <t>-1743839203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</si>
</sst>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006/2021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Zatelení budov MŠ Předškolní 624/1, Ostrava-Výškovice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28. 6. 2021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SMO MOb Jih, Horní 3, Ostrava-Hrabůvka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'P02 - Pavlon P2, střecha'!J30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'P02 - Pavlon P2, střecha'!P128</f>
        <v>0</v>
      </c>
      <c r="AV95" s="129">
        <f>'P02 - Pavlon P2, střecha'!J33</f>
        <v>0</v>
      </c>
      <c r="AW95" s="129">
        <f>'P02 - Pavlon P2, střecha'!J34</f>
        <v>0</v>
      </c>
      <c r="AX95" s="129">
        <f>'P02 - Pavlon P2, střecha'!J35</f>
        <v>0</v>
      </c>
      <c r="AY95" s="129">
        <f>'P02 - Pavlon P2, střecha'!J36</f>
        <v>0</v>
      </c>
      <c r="AZ95" s="129">
        <f>'P02 - Pavlon P2, střecha'!F33</f>
        <v>0</v>
      </c>
      <c r="BA95" s="129">
        <f>'P02 - Pavlon P2, střecha'!F34</f>
        <v>0</v>
      </c>
      <c r="BB95" s="129">
        <f>'P02 - Pavlon P2, střecha'!F35</f>
        <v>0</v>
      </c>
      <c r="BC95" s="129">
        <f>'P02 - Pavlon P2, střecha'!F36</f>
        <v>0</v>
      </c>
      <c r="BD95" s="131">
        <f>'P02 - Pavlon P2, střecha'!F37</f>
        <v>0</v>
      </c>
      <c r="BE95" s="7"/>
      <c r="BT95" s="132" t="s">
        <v>82</v>
      </c>
      <c r="BV95" s="132" t="s">
        <v>76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PDjIBwFqBvh/EH0Ji9ziuUIa6xHV8reSsiFnpajaMKx0Z2qGE504r8Ob72pMengv0I2w96us/D2oszrZebzpNg==" hashValue="QJDCXFTM+PuzCdrDd4GgTLq9/zCbLZRNGgi3z+XF8YUw0OvYXKXRpP6w1k5NAcmc9stOJlF6uu7X/mJOjWOd8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02 - Pavlon P2, střech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85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Zatelení budov MŠ Předškolní 624/1, Ostrava-Výškovice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28. 6. 2021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tr">
        <f>IF('Rekapitulace stavby'!E17="","",'Rekapitulace stavby'!E17)</f>
        <v xml:space="preserve"> </v>
      </c>
      <c r="F21" s="39"/>
      <c r="G21" s="39"/>
      <c r="H21" s="39"/>
      <c r="I21" s="137" t="s">
        <v>27</v>
      </c>
      <c r="J21" s="140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32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27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34</v>
      </c>
      <c r="E30" s="39"/>
      <c r="F30" s="39"/>
      <c r="G30" s="39"/>
      <c r="H30" s="39"/>
      <c r="I30" s="39"/>
      <c r="J30" s="148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36</v>
      </c>
      <c r="G32" s="39"/>
      <c r="H32" s="39"/>
      <c r="I32" s="149" t="s">
        <v>35</v>
      </c>
      <c r="J32" s="149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38</v>
      </c>
      <c r="E33" s="137" t="s">
        <v>39</v>
      </c>
      <c r="F33" s="151">
        <f>ROUND((SUM(BE128:BE347)),  2)</f>
        <v>0</v>
      </c>
      <c r="G33" s="39"/>
      <c r="H33" s="39"/>
      <c r="I33" s="152">
        <v>0.20999999999999999</v>
      </c>
      <c r="J33" s="151">
        <f>ROUND(((SUM(BE128:BE347))*I33),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40</v>
      </c>
      <c r="F34" s="151">
        <f>ROUND((SUM(BF128:BF347)),  2)</f>
        <v>0</v>
      </c>
      <c r="G34" s="39"/>
      <c r="H34" s="39"/>
      <c r="I34" s="152">
        <v>0.14999999999999999</v>
      </c>
      <c r="J34" s="151">
        <f>ROUND(((SUM(BF128:BF347))*I34),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41</v>
      </c>
      <c r="F35" s="151">
        <f>ROUND((SUM(BG128:BG347)),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42</v>
      </c>
      <c r="F36" s="151">
        <f>ROUND((SUM(BH128:BH347)),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43</v>
      </c>
      <c r="F37" s="151">
        <f>ROUND((SUM(BI128:BI347)),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88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1" t="str">
        <f>E7</f>
        <v>Zatelení budov MŠ Předškolní 624/1, Ostrava-Výškovice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86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P02 - Pavlon P2, střecha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28. 6. 2021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SMO MOb Jih, Horní 3, Ostrava-Hrabůvka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2" t="s">
        <v>89</v>
      </c>
      <c r="D94" s="173"/>
      <c r="E94" s="173"/>
      <c r="F94" s="173"/>
      <c r="G94" s="173"/>
      <c r="H94" s="173"/>
      <c r="I94" s="173"/>
      <c r="J94" s="174" t="s">
        <v>90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5" t="s">
        <v>91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92</v>
      </c>
    </row>
    <row r="97" hidden="1" s="9" customFormat="1" ht="24.96" customHeight="1">
      <c r="A97" s="9"/>
      <c r="B97" s="176"/>
      <c r="C97" s="177"/>
      <c r="D97" s="178" t="s">
        <v>93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94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95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6"/>
      <c r="C100" s="177"/>
      <c r="D100" s="178" t="s">
        <v>96</v>
      </c>
      <c r="E100" s="179"/>
      <c r="F100" s="179"/>
      <c r="G100" s="179"/>
      <c r="H100" s="179"/>
      <c r="I100" s="179"/>
      <c r="J100" s="180">
        <f>J141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82"/>
      <c r="C101" s="183"/>
      <c r="D101" s="184" t="s">
        <v>97</v>
      </c>
      <c r="E101" s="185"/>
      <c r="F101" s="185"/>
      <c r="G101" s="185"/>
      <c r="H101" s="185"/>
      <c r="I101" s="185"/>
      <c r="J101" s="186">
        <f>J142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98</v>
      </c>
      <c r="E102" s="185"/>
      <c r="F102" s="185"/>
      <c r="G102" s="185"/>
      <c r="H102" s="185"/>
      <c r="I102" s="185"/>
      <c r="J102" s="186">
        <f>J253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99</v>
      </c>
      <c r="E103" s="185"/>
      <c r="F103" s="185"/>
      <c r="G103" s="185"/>
      <c r="H103" s="185"/>
      <c r="I103" s="185"/>
      <c r="J103" s="186">
        <f>J299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100</v>
      </c>
      <c r="E104" s="185"/>
      <c r="F104" s="185"/>
      <c r="G104" s="185"/>
      <c r="H104" s="185"/>
      <c r="I104" s="185"/>
      <c r="J104" s="186">
        <f>J308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101</v>
      </c>
      <c r="E105" s="185"/>
      <c r="F105" s="185"/>
      <c r="G105" s="185"/>
      <c r="H105" s="185"/>
      <c r="I105" s="185"/>
      <c r="J105" s="186">
        <f>J314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2"/>
      <c r="C106" s="183"/>
      <c r="D106" s="184" t="s">
        <v>102</v>
      </c>
      <c r="E106" s="185"/>
      <c r="F106" s="185"/>
      <c r="G106" s="185"/>
      <c r="H106" s="185"/>
      <c r="I106" s="185"/>
      <c r="J106" s="186">
        <f>J325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6"/>
      <c r="C107" s="177"/>
      <c r="D107" s="178" t="s">
        <v>103</v>
      </c>
      <c r="E107" s="179"/>
      <c r="F107" s="179"/>
      <c r="G107" s="179"/>
      <c r="H107" s="179"/>
      <c r="I107" s="179"/>
      <c r="J107" s="180">
        <f>J344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2"/>
      <c r="C108" s="183"/>
      <c r="D108" s="184" t="s">
        <v>104</v>
      </c>
      <c r="E108" s="185"/>
      <c r="F108" s="185"/>
      <c r="G108" s="185"/>
      <c r="H108" s="185"/>
      <c r="I108" s="185"/>
      <c r="J108" s="186">
        <f>J346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/>
    <row r="112" hidden="1"/>
    <row r="113" hidden="1"/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105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1" t="str">
        <f>E7</f>
        <v>Zatelení budov MŠ Předškolní 624/1, Ostrava-Výškovice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86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P02 - Pavlon P2, střecha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 </v>
      </c>
      <c r="G122" s="41"/>
      <c r="H122" s="41"/>
      <c r="I122" s="33" t="s">
        <v>22</v>
      </c>
      <c r="J122" s="80" t="str">
        <f>IF(J12="","",J12)</f>
        <v>28. 6. 2021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SMO MOb Jih, Horní 3, Ostrava-Hrabůvka</v>
      </c>
      <c r="G124" s="41"/>
      <c r="H124" s="41"/>
      <c r="I124" s="33" t="s">
        <v>30</v>
      </c>
      <c r="J124" s="37" t="str">
        <f>E21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32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88"/>
      <c r="B127" s="189"/>
      <c r="C127" s="190" t="s">
        <v>106</v>
      </c>
      <c r="D127" s="191" t="s">
        <v>59</v>
      </c>
      <c r="E127" s="191" t="s">
        <v>55</v>
      </c>
      <c r="F127" s="191" t="s">
        <v>56</v>
      </c>
      <c r="G127" s="191" t="s">
        <v>107</v>
      </c>
      <c r="H127" s="191" t="s">
        <v>108</v>
      </c>
      <c r="I127" s="191" t="s">
        <v>109</v>
      </c>
      <c r="J127" s="192" t="s">
        <v>90</v>
      </c>
      <c r="K127" s="193" t="s">
        <v>110</v>
      </c>
      <c r="L127" s="194"/>
      <c r="M127" s="101" t="s">
        <v>1</v>
      </c>
      <c r="N127" s="102" t="s">
        <v>38</v>
      </c>
      <c r="O127" s="102" t="s">
        <v>111</v>
      </c>
      <c r="P127" s="102" t="s">
        <v>112</v>
      </c>
      <c r="Q127" s="102" t="s">
        <v>113</v>
      </c>
      <c r="R127" s="102" t="s">
        <v>114</v>
      </c>
      <c r="S127" s="102" t="s">
        <v>115</v>
      </c>
      <c r="T127" s="103" t="s">
        <v>116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9"/>
      <c r="B128" s="40"/>
      <c r="C128" s="108" t="s">
        <v>117</v>
      </c>
      <c r="D128" s="41"/>
      <c r="E128" s="41"/>
      <c r="F128" s="41"/>
      <c r="G128" s="41"/>
      <c r="H128" s="41"/>
      <c r="I128" s="41"/>
      <c r="J128" s="195">
        <f>BK128</f>
        <v>0</v>
      </c>
      <c r="K128" s="41"/>
      <c r="L128" s="45"/>
      <c r="M128" s="104"/>
      <c r="N128" s="196"/>
      <c r="O128" s="105"/>
      <c r="P128" s="197">
        <f>P129+P141+P344</f>
        <v>0</v>
      </c>
      <c r="Q128" s="105"/>
      <c r="R128" s="197">
        <f>R129+R141+R344</f>
        <v>4.8432751020299998</v>
      </c>
      <c r="S128" s="105"/>
      <c r="T128" s="198">
        <f>T129+T141+T344</f>
        <v>0.90839000000000003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73</v>
      </c>
      <c r="AU128" s="18" t="s">
        <v>92</v>
      </c>
      <c r="BK128" s="199">
        <f>BK129+BK141+BK344</f>
        <v>0</v>
      </c>
    </row>
    <row r="129" s="12" customFormat="1" ht="25.92" customHeight="1">
      <c r="A129" s="12"/>
      <c r="B129" s="200"/>
      <c r="C129" s="201"/>
      <c r="D129" s="202" t="s">
        <v>73</v>
      </c>
      <c r="E129" s="203" t="s">
        <v>118</v>
      </c>
      <c r="F129" s="203" t="s">
        <v>119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P130+P135</f>
        <v>0</v>
      </c>
      <c r="Q129" s="208"/>
      <c r="R129" s="209">
        <f>R130+R135</f>
        <v>0.034000000000000002</v>
      </c>
      <c r="S129" s="208"/>
      <c r="T129" s="210">
        <f>T130+T135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82</v>
      </c>
      <c r="AT129" s="212" t="s">
        <v>73</v>
      </c>
      <c r="AU129" s="212" t="s">
        <v>74</v>
      </c>
      <c r="AY129" s="211" t="s">
        <v>120</v>
      </c>
      <c r="BK129" s="213">
        <f>BK130+BK135</f>
        <v>0</v>
      </c>
    </row>
    <row r="130" s="12" customFormat="1" ht="22.8" customHeight="1">
      <c r="A130" s="12"/>
      <c r="B130" s="200"/>
      <c r="C130" s="201"/>
      <c r="D130" s="202" t="s">
        <v>73</v>
      </c>
      <c r="E130" s="214" t="s">
        <v>121</v>
      </c>
      <c r="F130" s="214" t="s">
        <v>122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SUM(P131:P134)</f>
        <v>0</v>
      </c>
      <c r="Q130" s="208"/>
      <c r="R130" s="209">
        <f>SUM(R131:R134)</f>
        <v>0.034000000000000002</v>
      </c>
      <c r="S130" s="208"/>
      <c r="T130" s="210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82</v>
      </c>
      <c r="AT130" s="212" t="s">
        <v>73</v>
      </c>
      <c r="AU130" s="212" t="s">
        <v>82</v>
      </c>
      <c r="AY130" s="211" t="s">
        <v>120</v>
      </c>
      <c r="BK130" s="213">
        <f>SUM(BK131:BK134)</f>
        <v>0</v>
      </c>
    </row>
    <row r="131" s="2" customFormat="1" ht="24.15" customHeight="1">
      <c r="A131" s="39"/>
      <c r="B131" s="40"/>
      <c r="C131" s="216" t="s">
        <v>82</v>
      </c>
      <c r="D131" s="216" t="s">
        <v>123</v>
      </c>
      <c r="E131" s="217" t="s">
        <v>124</v>
      </c>
      <c r="F131" s="218" t="s">
        <v>125</v>
      </c>
      <c r="G131" s="219" t="s">
        <v>126</v>
      </c>
      <c r="H131" s="220">
        <v>136</v>
      </c>
      <c r="I131" s="221"/>
      <c r="J131" s="222">
        <f>ROUND(I131*H131,2)</f>
        <v>0</v>
      </c>
      <c r="K131" s="223"/>
      <c r="L131" s="45"/>
      <c r="M131" s="224" t="s">
        <v>1</v>
      </c>
      <c r="N131" s="225" t="s">
        <v>39</v>
      </c>
      <c r="O131" s="92"/>
      <c r="P131" s="226">
        <f>O131*H131</f>
        <v>0</v>
      </c>
      <c r="Q131" s="226">
        <v>1.0000000000000001E-05</v>
      </c>
      <c r="R131" s="226">
        <f>Q131*H131</f>
        <v>0.0013600000000000001</v>
      </c>
      <c r="S131" s="226">
        <v>0</v>
      </c>
      <c r="T131" s="22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8" t="s">
        <v>127</v>
      </c>
      <c r="AT131" s="228" t="s">
        <v>123</v>
      </c>
      <c r="AU131" s="228" t="s">
        <v>84</v>
      </c>
      <c r="AY131" s="18" t="s">
        <v>120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8" t="s">
        <v>82</v>
      </c>
      <c r="BK131" s="229">
        <f>ROUND(I131*H131,2)</f>
        <v>0</v>
      </c>
      <c r="BL131" s="18" t="s">
        <v>127</v>
      </c>
      <c r="BM131" s="228" t="s">
        <v>128</v>
      </c>
    </row>
    <row r="132" s="13" customFormat="1">
      <c r="A132" s="13"/>
      <c r="B132" s="230"/>
      <c r="C132" s="231"/>
      <c r="D132" s="232" t="s">
        <v>129</v>
      </c>
      <c r="E132" s="233" t="s">
        <v>1</v>
      </c>
      <c r="F132" s="234" t="s">
        <v>130</v>
      </c>
      <c r="G132" s="231"/>
      <c r="H132" s="233" t="s">
        <v>1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129</v>
      </c>
      <c r="AU132" s="240" t="s">
        <v>84</v>
      </c>
      <c r="AV132" s="13" t="s">
        <v>82</v>
      </c>
      <c r="AW132" s="13" t="s">
        <v>31</v>
      </c>
      <c r="AX132" s="13" t="s">
        <v>74</v>
      </c>
      <c r="AY132" s="240" t="s">
        <v>120</v>
      </c>
    </row>
    <row r="133" s="14" customFormat="1">
      <c r="A133" s="14"/>
      <c r="B133" s="241"/>
      <c r="C133" s="242"/>
      <c r="D133" s="232" t="s">
        <v>129</v>
      </c>
      <c r="E133" s="243" t="s">
        <v>1</v>
      </c>
      <c r="F133" s="244" t="s">
        <v>131</v>
      </c>
      <c r="G133" s="242"/>
      <c r="H133" s="245">
        <v>136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129</v>
      </c>
      <c r="AU133" s="251" t="s">
        <v>84</v>
      </c>
      <c r="AV133" s="14" t="s">
        <v>84</v>
      </c>
      <c r="AW133" s="14" t="s">
        <v>31</v>
      </c>
      <c r="AX133" s="14" t="s">
        <v>82</v>
      </c>
      <c r="AY133" s="251" t="s">
        <v>120</v>
      </c>
    </row>
    <row r="134" s="2" customFormat="1" ht="21.75" customHeight="1">
      <c r="A134" s="39"/>
      <c r="B134" s="40"/>
      <c r="C134" s="216" t="s">
        <v>84</v>
      </c>
      <c r="D134" s="216" t="s">
        <v>123</v>
      </c>
      <c r="E134" s="217" t="s">
        <v>132</v>
      </c>
      <c r="F134" s="218" t="s">
        <v>133</v>
      </c>
      <c r="G134" s="219" t="s">
        <v>126</v>
      </c>
      <c r="H134" s="220">
        <v>136</v>
      </c>
      <c r="I134" s="221"/>
      <c r="J134" s="222">
        <f>ROUND(I134*H134,2)</f>
        <v>0</v>
      </c>
      <c r="K134" s="223"/>
      <c r="L134" s="45"/>
      <c r="M134" s="224" t="s">
        <v>1</v>
      </c>
      <c r="N134" s="225" t="s">
        <v>39</v>
      </c>
      <c r="O134" s="92"/>
      <c r="P134" s="226">
        <f>O134*H134</f>
        <v>0</v>
      </c>
      <c r="Q134" s="226">
        <v>0.00024000000000000001</v>
      </c>
      <c r="R134" s="226">
        <f>Q134*H134</f>
        <v>0.032640000000000002</v>
      </c>
      <c r="S134" s="226">
        <v>0</v>
      </c>
      <c r="T134" s="22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8" t="s">
        <v>127</v>
      </c>
      <c r="AT134" s="228" t="s">
        <v>123</v>
      </c>
      <c r="AU134" s="228" t="s">
        <v>84</v>
      </c>
      <c r="AY134" s="18" t="s">
        <v>120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82</v>
      </c>
      <c r="BK134" s="229">
        <f>ROUND(I134*H134,2)</f>
        <v>0</v>
      </c>
      <c r="BL134" s="18" t="s">
        <v>127</v>
      </c>
      <c r="BM134" s="228" t="s">
        <v>134</v>
      </c>
    </row>
    <row r="135" s="12" customFormat="1" ht="22.8" customHeight="1">
      <c r="A135" s="12"/>
      <c r="B135" s="200"/>
      <c r="C135" s="201"/>
      <c r="D135" s="202" t="s">
        <v>73</v>
      </c>
      <c r="E135" s="214" t="s">
        <v>135</v>
      </c>
      <c r="F135" s="214" t="s">
        <v>136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SUM(P136:P140)</f>
        <v>0</v>
      </c>
      <c r="Q135" s="208"/>
      <c r="R135" s="209">
        <f>SUM(R136:R140)</f>
        <v>0</v>
      </c>
      <c r="S135" s="208"/>
      <c r="T135" s="210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82</v>
      </c>
      <c r="AT135" s="212" t="s">
        <v>73</v>
      </c>
      <c r="AU135" s="212" t="s">
        <v>82</v>
      </c>
      <c r="AY135" s="211" t="s">
        <v>120</v>
      </c>
      <c r="BK135" s="213">
        <f>SUM(BK136:BK140)</f>
        <v>0</v>
      </c>
    </row>
    <row r="136" s="2" customFormat="1" ht="24.15" customHeight="1">
      <c r="A136" s="39"/>
      <c r="B136" s="40"/>
      <c r="C136" s="216" t="s">
        <v>137</v>
      </c>
      <c r="D136" s="216" t="s">
        <v>123</v>
      </c>
      <c r="E136" s="217" t="s">
        <v>138</v>
      </c>
      <c r="F136" s="218" t="s">
        <v>139</v>
      </c>
      <c r="G136" s="219" t="s">
        <v>140</v>
      </c>
      <c r="H136" s="220">
        <v>0.90800000000000003</v>
      </c>
      <c r="I136" s="221"/>
      <c r="J136" s="222">
        <f>ROUND(I136*H136,2)</f>
        <v>0</v>
      </c>
      <c r="K136" s="223"/>
      <c r="L136" s="45"/>
      <c r="M136" s="224" t="s">
        <v>1</v>
      </c>
      <c r="N136" s="225" t="s">
        <v>39</v>
      </c>
      <c r="O136" s="92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8" t="s">
        <v>127</v>
      </c>
      <c r="AT136" s="228" t="s">
        <v>123</v>
      </c>
      <c r="AU136" s="228" t="s">
        <v>84</v>
      </c>
      <c r="AY136" s="18" t="s">
        <v>120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8" t="s">
        <v>82</v>
      </c>
      <c r="BK136" s="229">
        <f>ROUND(I136*H136,2)</f>
        <v>0</v>
      </c>
      <c r="BL136" s="18" t="s">
        <v>127</v>
      </c>
      <c r="BM136" s="228" t="s">
        <v>141</v>
      </c>
    </row>
    <row r="137" s="2" customFormat="1" ht="24.15" customHeight="1">
      <c r="A137" s="39"/>
      <c r="B137" s="40"/>
      <c r="C137" s="216" t="s">
        <v>127</v>
      </c>
      <c r="D137" s="216" t="s">
        <v>123</v>
      </c>
      <c r="E137" s="217" t="s">
        <v>142</v>
      </c>
      <c r="F137" s="218" t="s">
        <v>143</v>
      </c>
      <c r="G137" s="219" t="s">
        <v>140</v>
      </c>
      <c r="H137" s="220">
        <v>0.90800000000000003</v>
      </c>
      <c r="I137" s="221"/>
      <c r="J137" s="222">
        <f>ROUND(I137*H137,2)</f>
        <v>0</v>
      </c>
      <c r="K137" s="223"/>
      <c r="L137" s="45"/>
      <c r="M137" s="224" t="s">
        <v>1</v>
      </c>
      <c r="N137" s="225" t="s">
        <v>39</v>
      </c>
      <c r="O137" s="92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8" t="s">
        <v>127</v>
      </c>
      <c r="AT137" s="228" t="s">
        <v>123</v>
      </c>
      <c r="AU137" s="228" t="s">
        <v>84</v>
      </c>
      <c r="AY137" s="18" t="s">
        <v>120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82</v>
      </c>
      <c r="BK137" s="229">
        <f>ROUND(I137*H137,2)</f>
        <v>0</v>
      </c>
      <c r="BL137" s="18" t="s">
        <v>127</v>
      </c>
      <c r="BM137" s="228" t="s">
        <v>144</v>
      </c>
    </row>
    <row r="138" s="2" customFormat="1" ht="24.15" customHeight="1">
      <c r="A138" s="39"/>
      <c r="B138" s="40"/>
      <c r="C138" s="216" t="s">
        <v>145</v>
      </c>
      <c r="D138" s="216" t="s">
        <v>123</v>
      </c>
      <c r="E138" s="217" t="s">
        <v>146</v>
      </c>
      <c r="F138" s="218" t="s">
        <v>147</v>
      </c>
      <c r="G138" s="219" t="s">
        <v>140</v>
      </c>
      <c r="H138" s="220">
        <v>9.0800000000000001</v>
      </c>
      <c r="I138" s="221"/>
      <c r="J138" s="222">
        <f>ROUND(I138*H138,2)</f>
        <v>0</v>
      </c>
      <c r="K138" s="223"/>
      <c r="L138" s="45"/>
      <c r="M138" s="224" t="s">
        <v>1</v>
      </c>
      <c r="N138" s="225" t="s">
        <v>39</v>
      </c>
      <c r="O138" s="92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8" t="s">
        <v>127</v>
      </c>
      <c r="AT138" s="228" t="s">
        <v>123</v>
      </c>
      <c r="AU138" s="228" t="s">
        <v>84</v>
      </c>
      <c r="AY138" s="18" t="s">
        <v>120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82</v>
      </c>
      <c r="BK138" s="229">
        <f>ROUND(I138*H138,2)</f>
        <v>0</v>
      </c>
      <c r="BL138" s="18" t="s">
        <v>127</v>
      </c>
      <c r="BM138" s="228" t="s">
        <v>148</v>
      </c>
    </row>
    <row r="139" s="14" customFormat="1">
      <c r="A139" s="14"/>
      <c r="B139" s="241"/>
      <c r="C139" s="242"/>
      <c r="D139" s="232" t="s">
        <v>129</v>
      </c>
      <c r="E139" s="242"/>
      <c r="F139" s="244" t="s">
        <v>149</v>
      </c>
      <c r="G139" s="242"/>
      <c r="H139" s="245">
        <v>9.0800000000000001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129</v>
      </c>
      <c r="AU139" s="251" t="s">
        <v>84</v>
      </c>
      <c r="AV139" s="14" t="s">
        <v>84</v>
      </c>
      <c r="AW139" s="14" t="s">
        <v>4</v>
      </c>
      <c r="AX139" s="14" t="s">
        <v>82</v>
      </c>
      <c r="AY139" s="251" t="s">
        <v>120</v>
      </c>
    </row>
    <row r="140" s="2" customFormat="1" ht="33" customHeight="1">
      <c r="A140" s="39"/>
      <c r="B140" s="40"/>
      <c r="C140" s="216" t="s">
        <v>150</v>
      </c>
      <c r="D140" s="216" t="s">
        <v>123</v>
      </c>
      <c r="E140" s="217" t="s">
        <v>151</v>
      </c>
      <c r="F140" s="218" t="s">
        <v>152</v>
      </c>
      <c r="G140" s="219" t="s">
        <v>140</v>
      </c>
      <c r="H140" s="220">
        <v>0.90800000000000003</v>
      </c>
      <c r="I140" s="221"/>
      <c r="J140" s="222">
        <f>ROUND(I140*H140,2)</f>
        <v>0</v>
      </c>
      <c r="K140" s="223"/>
      <c r="L140" s="45"/>
      <c r="M140" s="224" t="s">
        <v>1</v>
      </c>
      <c r="N140" s="225" t="s">
        <v>39</v>
      </c>
      <c r="O140" s="92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8" t="s">
        <v>127</v>
      </c>
      <c r="AT140" s="228" t="s">
        <v>123</v>
      </c>
      <c r="AU140" s="228" t="s">
        <v>84</v>
      </c>
      <c r="AY140" s="18" t="s">
        <v>120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82</v>
      </c>
      <c r="BK140" s="229">
        <f>ROUND(I140*H140,2)</f>
        <v>0</v>
      </c>
      <c r="BL140" s="18" t="s">
        <v>127</v>
      </c>
      <c r="BM140" s="228" t="s">
        <v>153</v>
      </c>
    </row>
    <row r="141" s="12" customFormat="1" ht="25.92" customHeight="1">
      <c r="A141" s="12"/>
      <c r="B141" s="200"/>
      <c r="C141" s="201"/>
      <c r="D141" s="202" t="s">
        <v>73</v>
      </c>
      <c r="E141" s="203" t="s">
        <v>154</v>
      </c>
      <c r="F141" s="203" t="s">
        <v>155</v>
      </c>
      <c r="G141" s="201"/>
      <c r="H141" s="201"/>
      <c r="I141" s="204"/>
      <c r="J141" s="205">
        <f>BK141</f>
        <v>0</v>
      </c>
      <c r="K141" s="201"/>
      <c r="L141" s="206"/>
      <c r="M141" s="207"/>
      <c r="N141" s="208"/>
      <c r="O141" s="208"/>
      <c r="P141" s="209">
        <f>P142+P253+P299+P308+P314+P325</f>
        <v>0</v>
      </c>
      <c r="Q141" s="208"/>
      <c r="R141" s="209">
        <f>R142+R253+R299+R308+R314+R325</f>
        <v>4.80927510203</v>
      </c>
      <c r="S141" s="208"/>
      <c r="T141" s="210">
        <f>T142+T253+T299+T308+T314+T325</f>
        <v>0.90839000000000003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84</v>
      </c>
      <c r="AT141" s="212" t="s">
        <v>73</v>
      </c>
      <c r="AU141" s="212" t="s">
        <v>74</v>
      </c>
      <c r="AY141" s="211" t="s">
        <v>120</v>
      </c>
      <c r="BK141" s="213">
        <f>BK142+BK253+BK299+BK308+BK314+BK325</f>
        <v>0</v>
      </c>
    </row>
    <row r="142" s="12" customFormat="1" ht="22.8" customHeight="1">
      <c r="A142" s="12"/>
      <c r="B142" s="200"/>
      <c r="C142" s="201"/>
      <c r="D142" s="202" t="s">
        <v>73</v>
      </c>
      <c r="E142" s="214" t="s">
        <v>156</v>
      </c>
      <c r="F142" s="214" t="s">
        <v>157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SUM(P143:P252)</f>
        <v>0</v>
      </c>
      <c r="Q142" s="208"/>
      <c r="R142" s="209">
        <f>SUM(R143:R252)</f>
        <v>1.4950193000000001</v>
      </c>
      <c r="S142" s="208"/>
      <c r="T142" s="210">
        <f>SUM(T143:T252)</f>
        <v>0.62334000000000001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84</v>
      </c>
      <c r="AT142" s="212" t="s">
        <v>73</v>
      </c>
      <c r="AU142" s="212" t="s">
        <v>82</v>
      </c>
      <c r="AY142" s="211" t="s">
        <v>120</v>
      </c>
      <c r="BK142" s="213">
        <f>SUM(BK143:BK252)</f>
        <v>0</v>
      </c>
    </row>
    <row r="143" s="2" customFormat="1" ht="33" customHeight="1">
      <c r="A143" s="39"/>
      <c r="B143" s="40"/>
      <c r="C143" s="216" t="s">
        <v>158</v>
      </c>
      <c r="D143" s="216" t="s">
        <v>123</v>
      </c>
      <c r="E143" s="217" t="s">
        <v>159</v>
      </c>
      <c r="F143" s="218" t="s">
        <v>160</v>
      </c>
      <c r="G143" s="219" t="s">
        <v>161</v>
      </c>
      <c r="H143" s="220">
        <v>307.62</v>
      </c>
      <c r="I143" s="221"/>
      <c r="J143" s="222">
        <f>ROUND(I143*H143,2)</f>
        <v>0</v>
      </c>
      <c r="K143" s="223"/>
      <c r="L143" s="45"/>
      <c r="M143" s="224" t="s">
        <v>1</v>
      </c>
      <c r="N143" s="225" t="s">
        <v>39</v>
      </c>
      <c r="O143" s="92"/>
      <c r="P143" s="226">
        <f>O143*H143</f>
        <v>0</v>
      </c>
      <c r="Q143" s="226">
        <v>0</v>
      </c>
      <c r="R143" s="226">
        <f>Q143*H143</f>
        <v>0</v>
      </c>
      <c r="S143" s="226">
        <v>0.002</v>
      </c>
      <c r="T143" s="227">
        <f>S143*H143</f>
        <v>0.61524000000000001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8" t="s">
        <v>162</v>
      </c>
      <c r="AT143" s="228" t="s">
        <v>123</v>
      </c>
      <c r="AU143" s="228" t="s">
        <v>84</v>
      </c>
      <c r="AY143" s="18" t="s">
        <v>120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82</v>
      </c>
      <c r="BK143" s="229">
        <f>ROUND(I143*H143,2)</f>
        <v>0</v>
      </c>
      <c r="BL143" s="18" t="s">
        <v>162</v>
      </c>
      <c r="BM143" s="228" t="s">
        <v>163</v>
      </c>
    </row>
    <row r="144" s="13" customFormat="1">
      <c r="A144" s="13"/>
      <c r="B144" s="230"/>
      <c r="C144" s="231"/>
      <c r="D144" s="232" t="s">
        <v>129</v>
      </c>
      <c r="E144" s="233" t="s">
        <v>1</v>
      </c>
      <c r="F144" s="234" t="s">
        <v>164</v>
      </c>
      <c r="G144" s="231"/>
      <c r="H144" s="233" t="s">
        <v>1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129</v>
      </c>
      <c r="AU144" s="240" t="s">
        <v>84</v>
      </c>
      <c r="AV144" s="13" t="s">
        <v>82</v>
      </c>
      <c r="AW144" s="13" t="s">
        <v>31</v>
      </c>
      <c r="AX144" s="13" t="s">
        <v>74</v>
      </c>
      <c r="AY144" s="240" t="s">
        <v>120</v>
      </c>
    </row>
    <row r="145" s="13" customFormat="1">
      <c r="A145" s="13"/>
      <c r="B145" s="230"/>
      <c r="C145" s="231"/>
      <c r="D145" s="232" t="s">
        <v>129</v>
      </c>
      <c r="E145" s="233" t="s">
        <v>1</v>
      </c>
      <c r="F145" s="234" t="s">
        <v>165</v>
      </c>
      <c r="G145" s="231"/>
      <c r="H145" s="233" t="s">
        <v>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129</v>
      </c>
      <c r="AU145" s="240" t="s">
        <v>84</v>
      </c>
      <c r="AV145" s="13" t="s">
        <v>82</v>
      </c>
      <c r="AW145" s="13" t="s">
        <v>31</v>
      </c>
      <c r="AX145" s="13" t="s">
        <v>74</v>
      </c>
      <c r="AY145" s="240" t="s">
        <v>120</v>
      </c>
    </row>
    <row r="146" s="14" customFormat="1">
      <c r="A146" s="14"/>
      <c r="B146" s="241"/>
      <c r="C146" s="242"/>
      <c r="D146" s="232" t="s">
        <v>129</v>
      </c>
      <c r="E146" s="243" t="s">
        <v>1</v>
      </c>
      <c r="F146" s="244" t="s">
        <v>166</v>
      </c>
      <c r="G146" s="242"/>
      <c r="H146" s="245">
        <v>252.75999999999999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129</v>
      </c>
      <c r="AU146" s="251" t="s">
        <v>84</v>
      </c>
      <c r="AV146" s="14" t="s">
        <v>84</v>
      </c>
      <c r="AW146" s="14" t="s">
        <v>31</v>
      </c>
      <c r="AX146" s="14" t="s">
        <v>74</v>
      </c>
      <c r="AY146" s="251" t="s">
        <v>120</v>
      </c>
    </row>
    <row r="147" s="13" customFormat="1">
      <c r="A147" s="13"/>
      <c r="B147" s="230"/>
      <c r="C147" s="231"/>
      <c r="D147" s="232" t="s">
        <v>129</v>
      </c>
      <c r="E147" s="233" t="s">
        <v>1</v>
      </c>
      <c r="F147" s="234" t="s">
        <v>167</v>
      </c>
      <c r="G147" s="231"/>
      <c r="H147" s="233" t="s">
        <v>1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129</v>
      </c>
      <c r="AU147" s="240" t="s">
        <v>84</v>
      </c>
      <c r="AV147" s="13" t="s">
        <v>82</v>
      </c>
      <c r="AW147" s="13" t="s">
        <v>31</v>
      </c>
      <c r="AX147" s="13" t="s">
        <v>74</v>
      </c>
      <c r="AY147" s="240" t="s">
        <v>120</v>
      </c>
    </row>
    <row r="148" s="14" customFormat="1">
      <c r="A148" s="14"/>
      <c r="B148" s="241"/>
      <c r="C148" s="242"/>
      <c r="D148" s="232" t="s">
        <v>129</v>
      </c>
      <c r="E148" s="243" t="s">
        <v>1</v>
      </c>
      <c r="F148" s="244" t="s">
        <v>168</v>
      </c>
      <c r="G148" s="242"/>
      <c r="H148" s="245">
        <v>16.5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129</v>
      </c>
      <c r="AU148" s="251" t="s">
        <v>84</v>
      </c>
      <c r="AV148" s="14" t="s">
        <v>84</v>
      </c>
      <c r="AW148" s="14" t="s">
        <v>31</v>
      </c>
      <c r="AX148" s="14" t="s">
        <v>74</v>
      </c>
      <c r="AY148" s="251" t="s">
        <v>120</v>
      </c>
    </row>
    <row r="149" s="13" customFormat="1">
      <c r="A149" s="13"/>
      <c r="B149" s="230"/>
      <c r="C149" s="231"/>
      <c r="D149" s="232" t="s">
        <v>129</v>
      </c>
      <c r="E149" s="233" t="s">
        <v>1</v>
      </c>
      <c r="F149" s="234" t="s">
        <v>169</v>
      </c>
      <c r="G149" s="231"/>
      <c r="H149" s="233" t="s">
        <v>1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129</v>
      </c>
      <c r="AU149" s="240" t="s">
        <v>84</v>
      </c>
      <c r="AV149" s="13" t="s">
        <v>82</v>
      </c>
      <c r="AW149" s="13" t="s">
        <v>31</v>
      </c>
      <c r="AX149" s="13" t="s">
        <v>74</v>
      </c>
      <c r="AY149" s="240" t="s">
        <v>120</v>
      </c>
    </row>
    <row r="150" s="14" customFormat="1">
      <c r="A150" s="14"/>
      <c r="B150" s="241"/>
      <c r="C150" s="242"/>
      <c r="D150" s="232" t="s">
        <v>129</v>
      </c>
      <c r="E150" s="243" t="s">
        <v>1</v>
      </c>
      <c r="F150" s="244" t="s">
        <v>170</v>
      </c>
      <c r="G150" s="242"/>
      <c r="H150" s="245">
        <v>36.159999999999997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129</v>
      </c>
      <c r="AU150" s="251" t="s">
        <v>84</v>
      </c>
      <c r="AV150" s="14" t="s">
        <v>84</v>
      </c>
      <c r="AW150" s="14" t="s">
        <v>31</v>
      </c>
      <c r="AX150" s="14" t="s">
        <v>74</v>
      </c>
      <c r="AY150" s="251" t="s">
        <v>120</v>
      </c>
    </row>
    <row r="151" s="13" customFormat="1">
      <c r="A151" s="13"/>
      <c r="B151" s="230"/>
      <c r="C151" s="231"/>
      <c r="D151" s="232" t="s">
        <v>129</v>
      </c>
      <c r="E151" s="233" t="s">
        <v>1</v>
      </c>
      <c r="F151" s="234" t="s">
        <v>171</v>
      </c>
      <c r="G151" s="231"/>
      <c r="H151" s="233" t="s">
        <v>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129</v>
      </c>
      <c r="AU151" s="240" t="s">
        <v>84</v>
      </c>
      <c r="AV151" s="13" t="s">
        <v>82</v>
      </c>
      <c r="AW151" s="13" t="s">
        <v>31</v>
      </c>
      <c r="AX151" s="13" t="s">
        <v>74</v>
      </c>
      <c r="AY151" s="240" t="s">
        <v>120</v>
      </c>
    </row>
    <row r="152" s="14" customFormat="1">
      <c r="A152" s="14"/>
      <c r="B152" s="241"/>
      <c r="C152" s="242"/>
      <c r="D152" s="232" t="s">
        <v>129</v>
      </c>
      <c r="E152" s="243" t="s">
        <v>1</v>
      </c>
      <c r="F152" s="244" t="s">
        <v>172</v>
      </c>
      <c r="G152" s="242"/>
      <c r="H152" s="245">
        <v>2.2000000000000002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129</v>
      </c>
      <c r="AU152" s="251" t="s">
        <v>84</v>
      </c>
      <c r="AV152" s="14" t="s">
        <v>84</v>
      </c>
      <c r="AW152" s="14" t="s">
        <v>31</v>
      </c>
      <c r="AX152" s="14" t="s">
        <v>74</v>
      </c>
      <c r="AY152" s="251" t="s">
        <v>120</v>
      </c>
    </row>
    <row r="153" s="15" customFormat="1">
      <c r="A153" s="15"/>
      <c r="B153" s="252"/>
      <c r="C153" s="253"/>
      <c r="D153" s="232" t="s">
        <v>129</v>
      </c>
      <c r="E153" s="254" t="s">
        <v>1</v>
      </c>
      <c r="F153" s="255" t="s">
        <v>173</v>
      </c>
      <c r="G153" s="253"/>
      <c r="H153" s="256">
        <v>307.62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2" t="s">
        <v>129</v>
      </c>
      <c r="AU153" s="262" t="s">
        <v>84</v>
      </c>
      <c r="AV153" s="15" t="s">
        <v>127</v>
      </c>
      <c r="AW153" s="15" t="s">
        <v>31</v>
      </c>
      <c r="AX153" s="15" t="s">
        <v>82</v>
      </c>
      <c r="AY153" s="262" t="s">
        <v>120</v>
      </c>
    </row>
    <row r="154" s="2" customFormat="1" ht="24.15" customHeight="1">
      <c r="A154" s="39"/>
      <c r="B154" s="40"/>
      <c r="C154" s="216" t="s">
        <v>174</v>
      </c>
      <c r="D154" s="216" t="s">
        <v>123</v>
      </c>
      <c r="E154" s="217" t="s">
        <v>175</v>
      </c>
      <c r="F154" s="218" t="s">
        <v>176</v>
      </c>
      <c r="G154" s="219" t="s">
        <v>126</v>
      </c>
      <c r="H154" s="220">
        <v>27</v>
      </c>
      <c r="I154" s="221"/>
      <c r="J154" s="222">
        <f>ROUND(I154*H154,2)</f>
        <v>0</v>
      </c>
      <c r="K154" s="223"/>
      <c r="L154" s="45"/>
      <c r="M154" s="224" t="s">
        <v>1</v>
      </c>
      <c r="N154" s="225" t="s">
        <v>39</v>
      </c>
      <c r="O154" s="92"/>
      <c r="P154" s="226">
        <f>O154*H154</f>
        <v>0</v>
      </c>
      <c r="Q154" s="226">
        <v>0</v>
      </c>
      <c r="R154" s="226">
        <f>Q154*H154</f>
        <v>0</v>
      </c>
      <c r="S154" s="226">
        <v>0.00029999999999999997</v>
      </c>
      <c r="T154" s="227">
        <f>S154*H154</f>
        <v>0.0080999999999999996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8" t="s">
        <v>162</v>
      </c>
      <c r="AT154" s="228" t="s">
        <v>123</v>
      </c>
      <c r="AU154" s="228" t="s">
        <v>84</v>
      </c>
      <c r="AY154" s="18" t="s">
        <v>120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8" t="s">
        <v>82</v>
      </c>
      <c r="BK154" s="229">
        <f>ROUND(I154*H154,2)</f>
        <v>0</v>
      </c>
      <c r="BL154" s="18" t="s">
        <v>162</v>
      </c>
      <c r="BM154" s="228" t="s">
        <v>177</v>
      </c>
    </row>
    <row r="155" s="13" customFormat="1">
      <c r="A155" s="13"/>
      <c r="B155" s="230"/>
      <c r="C155" s="231"/>
      <c r="D155" s="232" t="s">
        <v>129</v>
      </c>
      <c r="E155" s="233" t="s">
        <v>1</v>
      </c>
      <c r="F155" s="234" t="s">
        <v>178</v>
      </c>
      <c r="G155" s="231"/>
      <c r="H155" s="233" t="s">
        <v>1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129</v>
      </c>
      <c r="AU155" s="240" t="s">
        <v>84</v>
      </c>
      <c r="AV155" s="13" t="s">
        <v>82</v>
      </c>
      <c r="AW155" s="13" t="s">
        <v>31</v>
      </c>
      <c r="AX155" s="13" t="s">
        <v>74</v>
      </c>
      <c r="AY155" s="240" t="s">
        <v>120</v>
      </c>
    </row>
    <row r="156" s="14" customFormat="1">
      <c r="A156" s="14"/>
      <c r="B156" s="241"/>
      <c r="C156" s="242"/>
      <c r="D156" s="232" t="s">
        <v>129</v>
      </c>
      <c r="E156" s="243" t="s">
        <v>1</v>
      </c>
      <c r="F156" s="244" t="s">
        <v>158</v>
      </c>
      <c r="G156" s="242"/>
      <c r="H156" s="245">
        <v>7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129</v>
      </c>
      <c r="AU156" s="251" t="s">
        <v>84</v>
      </c>
      <c r="AV156" s="14" t="s">
        <v>84</v>
      </c>
      <c r="AW156" s="14" t="s">
        <v>31</v>
      </c>
      <c r="AX156" s="14" t="s">
        <v>74</v>
      </c>
      <c r="AY156" s="251" t="s">
        <v>120</v>
      </c>
    </row>
    <row r="157" s="13" customFormat="1">
      <c r="A157" s="13"/>
      <c r="B157" s="230"/>
      <c r="C157" s="231"/>
      <c r="D157" s="232" t="s">
        <v>129</v>
      </c>
      <c r="E157" s="233" t="s">
        <v>1</v>
      </c>
      <c r="F157" s="234" t="s">
        <v>179</v>
      </c>
      <c r="G157" s="231"/>
      <c r="H157" s="233" t="s">
        <v>1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129</v>
      </c>
      <c r="AU157" s="240" t="s">
        <v>84</v>
      </c>
      <c r="AV157" s="13" t="s">
        <v>82</v>
      </c>
      <c r="AW157" s="13" t="s">
        <v>31</v>
      </c>
      <c r="AX157" s="13" t="s">
        <v>74</v>
      </c>
      <c r="AY157" s="240" t="s">
        <v>120</v>
      </c>
    </row>
    <row r="158" s="14" customFormat="1">
      <c r="A158" s="14"/>
      <c r="B158" s="241"/>
      <c r="C158" s="242"/>
      <c r="D158" s="232" t="s">
        <v>129</v>
      </c>
      <c r="E158" s="243" t="s">
        <v>1</v>
      </c>
      <c r="F158" s="244" t="s">
        <v>180</v>
      </c>
      <c r="G158" s="242"/>
      <c r="H158" s="245">
        <v>20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129</v>
      </c>
      <c r="AU158" s="251" t="s">
        <v>84</v>
      </c>
      <c r="AV158" s="14" t="s">
        <v>84</v>
      </c>
      <c r="AW158" s="14" t="s">
        <v>31</v>
      </c>
      <c r="AX158" s="14" t="s">
        <v>74</v>
      </c>
      <c r="AY158" s="251" t="s">
        <v>120</v>
      </c>
    </row>
    <row r="159" s="15" customFormat="1">
      <c r="A159" s="15"/>
      <c r="B159" s="252"/>
      <c r="C159" s="253"/>
      <c r="D159" s="232" t="s">
        <v>129</v>
      </c>
      <c r="E159" s="254" t="s">
        <v>1</v>
      </c>
      <c r="F159" s="255" t="s">
        <v>173</v>
      </c>
      <c r="G159" s="253"/>
      <c r="H159" s="256">
        <v>27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2" t="s">
        <v>129</v>
      </c>
      <c r="AU159" s="262" t="s">
        <v>84</v>
      </c>
      <c r="AV159" s="15" t="s">
        <v>127</v>
      </c>
      <c r="AW159" s="15" t="s">
        <v>31</v>
      </c>
      <c r="AX159" s="15" t="s">
        <v>82</v>
      </c>
      <c r="AY159" s="262" t="s">
        <v>120</v>
      </c>
    </row>
    <row r="160" s="2" customFormat="1" ht="33" customHeight="1">
      <c r="A160" s="39"/>
      <c r="B160" s="40"/>
      <c r="C160" s="216" t="s">
        <v>121</v>
      </c>
      <c r="D160" s="216" t="s">
        <v>123</v>
      </c>
      <c r="E160" s="217" t="s">
        <v>181</v>
      </c>
      <c r="F160" s="218" t="s">
        <v>182</v>
      </c>
      <c r="G160" s="219" t="s">
        <v>161</v>
      </c>
      <c r="H160" s="220">
        <v>291.12</v>
      </c>
      <c r="I160" s="221"/>
      <c r="J160" s="222">
        <f>ROUND(I160*H160,2)</f>
        <v>0</v>
      </c>
      <c r="K160" s="223"/>
      <c r="L160" s="45"/>
      <c r="M160" s="224" t="s">
        <v>1</v>
      </c>
      <c r="N160" s="225" t="s">
        <v>39</v>
      </c>
      <c r="O160" s="92"/>
      <c r="P160" s="226">
        <f>O160*H160</f>
        <v>0</v>
      </c>
      <c r="Q160" s="226">
        <v>0.0040000000000000001</v>
      </c>
      <c r="R160" s="226">
        <f>Q160*H160</f>
        <v>1.16448</v>
      </c>
      <c r="S160" s="226">
        <v>0</v>
      </c>
      <c r="T160" s="22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8" t="s">
        <v>162</v>
      </c>
      <c r="AT160" s="228" t="s">
        <v>123</v>
      </c>
      <c r="AU160" s="228" t="s">
        <v>84</v>
      </c>
      <c r="AY160" s="18" t="s">
        <v>120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8" t="s">
        <v>82</v>
      </c>
      <c r="BK160" s="229">
        <f>ROUND(I160*H160,2)</f>
        <v>0</v>
      </c>
      <c r="BL160" s="18" t="s">
        <v>162</v>
      </c>
      <c r="BM160" s="228" t="s">
        <v>183</v>
      </c>
    </row>
    <row r="161" s="13" customFormat="1">
      <c r="A161" s="13"/>
      <c r="B161" s="230"/>
      <c r="C161" s="231"/>
      <c r="D161" s="232" t="s">
        <v>129</v>
      </c>
      <c r="E161" s="233" t="s">
        <v>1</v>
      </c>
      <c r="F161" s="234" t="s">
        <v>184</v>
      </c>
      <c r="G161" s="231"/>
      <c r="H161" s="233" t="s">
        <v>1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129</v>
      </c>
      <c r="AU161" s="240" t="s">
        <v>84</v>
      </c>
      <c r="AV161" s="13" t="s">
        <v>82</v>
      </c>
      <c r="AW161" s="13" t="s">
        <v>31</v>
      </c>
      <c r="AX161" s="13" t="s">
        <v>74</v>
      </c>
      <c r="AY161" s="240" t="s">
        <v>120</v>
      </c>
    </row>
    <row r="162" s="13" customFormat="1">
      <c r="A162" s="13"/>
      <c r="B162" s="230"/>
      <c r="C162" s="231"/>
      <c r="D162" s="232" t="s">
        <v>129</v>
      </c>
      <c r="E162" s="233" t="s">
        <v>1</v>
      </c>
      <c r="F162" s="234" t="s">
        <v>165</v>
      </c>
      <c r="G162" s="231"/>
      <c r="H162" s="233" t="s">
        <v>1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129</v>
      </c>
      <c r="AU162" s="240" t="s">
        <v>84</v>
      </c>
      <c r="AV162" s="13" t="s">
        <v>82</v>
      </c>
      <c r="AW162" s="13" t="s">
        <v>31</v>
      </c>
      <c r="AX162" s="13" t="s">
        <v>74</v>
      </c>
      <c r="AY162" s="240" t="s">
        <v>120</v>
      </c>
    </row>
    <row r="163" s="14" customFormat="1">
      <c r="A163" s="14"/>
      <c r="B163" s="241"/>
      <c r="C163" s="242"/>
      <c r="D163" s="232" t="s">
        <v>129</v>
      </c>
      <c r="E163" s="243" t="s">
        <v>1</v>
      </c>
      <c r="F163" s="244" t="s">
        <v>166</v>
      </c>
      <c r="G163" s="242"/>
      <c r="H163" s="245">
        <v>252.75999999999999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129</v>
      </c>
      <c r="AU163" s="251" t="s">
        <v>84</v>
      </c>
      <c r="AV163" s="14" t="s">
        <v>84</v>
      </c>
      <c r="AW163" s="14" t="s">
        <v>31</v>
      </c>
      <c r="AX163" s="14" t="s">
        <v>74</v>
      </c>
      <c r="AY163" s="251" t="s">
        <v>120</v>
      </c>
    </row>
    <row r="164" s="13" customFormat="1">
      <c r="A164" s="13"/>
      <c r="B164" s="230"/>
      <c r="C164" s="231"/>
      <c r="D164" s="232" t="s">
        <v>129</v>
      </c>
      <c r="E164" s="233" t="s">
        <v>1</v>
      </c>
      <c r="F164" s="234" t="s">
        <v>169</v>
      </c>
      <c r="G164" s="231"/>
      <c r="H164" s="233" t="s">
        <v>1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129</v>
      </c>
      <c r="AU164" s="240" t="s">
        <v>84</v>
      </c>
      <c r="AV164" s="13" t="s">
        <v>82</v>
      </c>
      <c r="AW164" s="13" t="s">
        <v>31</v>
      </c>
      <c r="AX164" s="13" t="s">
        <v>74</v>
      </c>
      <c r="AY164" s="240" t="s">
        <v>120</v>
      </c>
    </row>
    <row r="165" s="14" customFormat="1">
      <c r="A165" s="14"/>
      <c r="B165" s="241"/>
      <c r="C165" s="242"/>
      <c r="D165" s="232" t="s">
        <v>129</v>
      </c>
      <c r="E165" s="243" t="s">
        <v>1</v>
      </c>
      <c r="F165" s="244" t="s">
        <v>170</v>
      </c>
      <c r="G165" s="242"/>
      <c r="H165" s="245">
        <v>36.159999999999997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129</v>
      </c>
      <c r="AU165" s="251" t="s">
        <v>84</v>
      </c>
      <c r="AV165" s="14" t="s">
        <v>84</v>
      </c>
      <c r="AW165" s="14" t="s">
        <v>31</v>
      </c>
      <c r="AX165" s="14" t="s">
        <v>74</v>
      </c>
      <c r="AY165" s="251" t="s">
        <v>120</v>
      </c>
    </row>
    <row r="166" s="13" customFormat="1">
      <c r="A166" s="13"/>
      <c r="B166" s="230"/>
      <c r="C166" s="231"/>
      <c r="D166" s="232" t="s">
        <v>129</v>
      </c>
      <c r="E166" s="233" t="s">
        <v>1</v>
      </c>
      <c r="F166" s="234" t="s">
        <v>171</v>
      </c>
      <c r="G166" s="231"/>
      <c r="H166" s="233" t="s">
        <v>1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129</v>
      </c>
      <c r="AU166" s="240" t="s">
        <v>84</v>
      </c>
      <c r="AV166" s="13" t="s">
        <v>82</v>
      </c>
      <c r="AW166" s="13" t="s">
        <v>31</v>
      </c>
      <c r="AX166" s="13" t="s">
        <v>74</v>
      </c>
      <c r="AY166" s="240" t="s">
        <v>120</v>
      </c>
    </row>
    <row r="167" s="14" customFormat="1">
      <c r="A167" s="14"/>
      <c r="B167" s="241"/>
      <c r="C167" s="242"/>
      <c r="D167" s="232" t="s">
        <v>129</v>
      </c>
      <c r="E167" s="243" t="s">
        <v>1</v>
      </c>
      <c r="F167" s="244" t="s">
        <v>172</v>
      </c>
      <c r="G167" s="242"/>
      <c r="H167" s="245">
        <v>2.2000000000000002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129</v>
      </c>
      <c r="AU167" s="251" t="s">
        <v>84</v>
      </c>
      <c r="AV167" s="14" t="s">
        <v>84</v>
      </c>
      <c r="AW167" s="14" t="s">
        <v>31</v>
      </c>
      <c r="AX167" s="14" t="s">
        <v>74</v>
      </c>
      <c r="AY167" s="251" t="s">
        <v>120</v>
      </c>
    </row>
    <row r="168" s="15" customFormat="1">
      <c r="A168" s="15"/>
      <c r="B168" s="252"/>
      <c r="C168" s="253"/>
      <c r="D168" s="232" t="s">
        <v>129</v>
      </c>
      <c r="E168" s="254" t="s">
        <v>1</v>
      </c>
      <c r="F168" s="255" t="s">
        <v>173</v>
      </c>
      <c r="G168" s="253"/>
      <c r="H168" s="256">
        <v>291.12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2" t="s">
        <v>129</v>
      </c>
      <c r="AU168" s="262" t="s">
        <v>84</v>
      </c>
      <c r="AV168" s="15" t="s">
        <v>127</v>
      </c>
      <c r="AW168" s="15" t="s">
        <v>31</v>
      </c>
      <c r="AX168" s="15" t="s">
        <v>82</v>
      </c>
      <c r="AY168" s="262" t="s">
        <v>120</v>
      </c>
    </row>
    <row r="169" s="2" customFormat="1" ht="24.15" customHeight="1">
      <c r="A169" s="39"/>
      <c r="B169" s="40"/>
      <c r="C169" s="216" t="s">
        <v>185</v>
      </c>
      <c r="D169" s="216" t="s">
        <v>123</v>
      </c>
      <c r="E169" s="217" t="s">
        <v>186</v>
      </c>
      <c r="F169" s="218" t="s">
        <v>187</v>
      </c>
      <c r="G169" s="219" t="s">
        <v>161</v>
      </c>
      <c r="H169" s="220">
        <v>319.10000000000002</v>
      </c>
      <c r="I169" s="221"/>
      <c r="J169" s="222">
        <f>ROUND(I169*H169,2)</f>
        <v>0</v>
      </c>
      <c r="K169" s="223"/>
      <c r="L169" s="45"/>
      <c r="M169" s="224" t="s">
        <v>1</v>
      </c>
      <c r="N169" s="225" t="s">
        <v>39</v>
      </c>
      <c r="O169" s="92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8" t="s">
        <v>162</v>
      </c>
      <c r="AT169" s="228" t="s">
        <v>123</v>
      </c>
      <c r="AU169" s="228" t="s">
        <v>84</v>
      </c>
      <c r="AY169" s="18" t="s">
        <v>120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8" t="s">
        <v>82</v>
      </c>
      <c r="BK169" s="229">
        <f>ROUND(I169*H169,2)</f>
        <v>0</v>
      </c>
      <c r="BL169" s="18" t="s">
        <v>162</v>
      </c>
      <c r="BM169" s="228" t="s">
        <v>188</v>
      </c>
    </row>
    <row r="170" s="13" customFormat="1">
      <c r="A170" s="13"/>
      <c r="B170" s="230"/>
      <c r="C170" s="231"/>
      <c r="D170" s="232" t="s">
        <v>129</v>
      </c>
      <c r="E170" s="233" t="s">
        <v>1</v>
      </c>
      <c r="F170" s="234" t="s">
        <v>189</v>
      </c>
      <c r="G170" s="231"/>
      <c r="H170" s="233" t="s">
        <v>1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129</v>
      </c>
      <c r="AU170" s="240" t="s">
        <v>84</v>
      </c>
      <c r="AV170" s="13" t="s">
        <v>82</v>
      </c>
      <c r="AW170" s="13" t="s">
        <v>31</v>
      </c>
      <c r="AX170" s="13" t="s">
        <v>74</v>
      </c>
      <c r="AY170" s="240" t="s">
        <v>120</v>
      </c>
    </row>
    <row r="171" s="13" customFormat="1">
      <c r="A171" s="13"/>
      <c r="B171" s="230"/>
      <c r="C171" s="231"/>
      <c r="D171" s="232" t="s">
        <v>129</v>
      </c>
      <c r="E171" s="233" t="s">
        <v>1</v>
      </c>
      <c r="F171" s="234" t="s">
        <v>165</v>
      </c>
      <c r="G171" s="231"/>
      <c r="H171" s="233" t="s">
        <v>1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129</v>
      </c>
      <c r="AU171" s="240" t="s">
        <v>84</v>
      </c>
      <c r="AV171" s="13" t="s">
        <v>82</v>
      </c>
      <c r="AW171" s="13" t="s">
        <v>31</v>
      </c>
      <c r="AX171" s="13" t="s">
        <v>74</v>
      </c>
      <c r="AY171" s="240" t="s">
        <v>120</v>
      </c>
    </row>
    <row r="172" s="14" customFormat="1">
      <c r="A172" s="14"/>
      <c r="B172" s="241"/>
      <c r="C172" s="242"/>
      <c r="D172" s="232" t="s">
        <v>129</v>
      </c>
      <c r="E172" s="243" t="s">
        <v>1</v>
      </c>
      <c r="F172" s="244" t="s">
        <v>166</v>
      </c>
      <c r="G172" s="242"/>
      <c r="H172" s="245">
        <v>252.75999999999999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129</v>
      </c>
      <c r="AU172" s="251" t="s">
        <v>84</v>
      </c>
      <c r="AV172" s="14" t="s">
        <v>84</v>
      </c>
      <c r="AW172" s="14" t="s">
        <v>31</v>
      </c>
      <c r="AX172" s="14" t="s">
        <v>74</v>
      </c>
      <c r="AY172" s="251" t="s">
        <v>120</v>
      </c>
    </row>
    <row r="173" s="13" customFormat="1">
      <c r="A173" s="13"/>
      <c r="B173" s="230"/>
      <c r="C173" s="231"/>
      <c r="D173" s="232" t="s">
        <v>129</v>
      </c>
      <c r="E173" s="233" t="s">
        <v>1</v>
      </c>
      <c r="F173" s="234" t="s">
        <v>167</v>
      </c>
      <c r="G173" s="231"/>
      <c r="H173" s="233" t="s">
        <v>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129</v>
      </c>
      <c r="AU173" s="240" t="s">
        <v>84</v>
      </c>
      <c r="AV173" s="13" t="s">
        <v>82</v>
      </c>
      <c r="AW173" s="13" t="s">
        <v>31</v>
      </c>
      <c r="AX173" s="13" t="s">
        <v>74</v>
      </c>
      <c r="AY173" s="240" t="s">
        <v>120</v>
      </c>
    </row>
    <row r="174" s="14" customFormat="1">
      <c r="A174" s="14"/>
      <c r="B174" s="241"/>
      <c r="C174" s="242"/>
      <c r="D174" s="232" t="s">
        <v>129</v>
      </c>
      <c r="E174" s="243" t="s">
        <v>1</v>
      </c>
      <c r="F174" s="244" t="s">
        <v>190</v>
      </c>
      <c r="G174" s="242"/>
      <c r="H174" s="245">
        <v>32.340000000000003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129</v>
      </c>
      <c r="AU174" s="251" t="s">
        <v>84</v>
      </c>
      <c r="AV174" s="14" t="s">
        <v>84</v>
      </c>
      <c r="AW174" s="14" t="s">
        <v>31</v>
      </c>
      <c r="AX174" s="14" t="s">
        <v>74</v>
      </c>
      <c r="AY174" s="251" t="s">
        <v>120</v>
      </c>
    </row>
    <row r="175" s="16" customFormat="1">
      <c r="A175" s="16"/>
      <c r="B175" s="263"/>
      <c r="C175" s="264"/>
      <c r="D175" s="232" t="s">
        <v>129</v>
      </c>
      <c r="E175" s="265" t="s">
        <v>1</v>
      </c>
      <c r="F175" s="266" t="s">
        <v>191</v>
      </c>
      <c r="G175" s="264"/>
      <c r="H175" s="267">
        <v>285.10000000000002</v>
      </c>
      <c r="I175" s="268"/>
      <c r="J175" s="264"/>
      <c r="K175" s="264"/>
      <c r="L175" s="269"/>
      <c r="M175" s="270"/>
      <c r="N175" s="271"/>
      <c r="O175" s="271"/>
      <c r="P175" s="271"/>
      <c r="Q175" s="271"/>
      <c r="R175" s="271"/>
      <c r="S175" s="271"/>
      <c r="T175" s="272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3" t="s">
        <v>129</v>
      </c>
      <c r="AU175" s="273" t="s">
        <v>84</v>
      </c>
      <c r="AV175" s="16" t="s">
        <v>137</v>
      </c>
      <c r="AW175" s="16" t="s">
        <v>31</v>
      </c>
      <c r="AX175" s="16" t="s">
        <v>74</v>
      </c>
      <c r="AY175" s="273" t="s">
        <v>120</v>
      </c>
    </row>
    <row r="176" s="13" customFormat="1">
      <c r="A176" s="13"/>
      <c r="B176" s="230"/>
      <c r="C176" s="231"/>
      <c r="D176" s="232" t="s">
        <v>129</v>
      </c>
      <c r="E176" s="233" t="s">
        <v>1</v>
      </c>
      <c r="F176" s="234" t="s">
        <v>192</v>
      </c>
      <c r="G176" s="231"/>
      <c r="H176" s="233" t="s">
        <v>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129</v>
      </c>
      <c r="AU176" s="240" t="s">
        <v>84</v>
      </c>
      <c r="AV176" s="13" t="s">
        <v>82</v>
      </c>
      <c r="AW176" s="13" t="s">
        <v>31</v>
      </c>
      <c r="AX176" s="13" t="s">
        <v>74</v>
      </c>
      <c r="AY176" s="240" t="s">
        <v>120</v>
      </c>
    </row>
    <row r="177" s="14" customFormat="1">
      <c r="A177" s="14"/>
      <c r="B177" s="241"/>
      <c r="C177" s="242"/>
      <c r="D177" s="232" t="s">
        <v>129</v>
      </c>
      <c r="E177" s="243" t="s">
        <v>1</v>
      </c>
      <c r="F177" s="244" t="s">
        <v>193</v>
      </c>
      <c r="G177" s="242"/>
      <c r="H177" s="245">
        <v>34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129</v>
      </c>
      <c r="AU177" s="251" t="s">
        <v>84</v>
      </c>
      <c r="AV177" s="14" t="s">
        <v>84</v>
      </c>
      <c r="AW177" s="14" t="s">
        <v>31</v>
      </c>
      <c r="AX177" s="14" t="s">
        <v>74</v>
      </c>
      <c r="AY177" s="251" t="s">
        <v>120</v>
      </c>
    </row>
    <row r="178" s="15" customFormat="1">
      <c r="A178" s="15"/>
      <c r="B178" s="252"/>
      <c r="C178" s="253"/>
      <c r="D178" s="232" t="s">
        <v>129</v>
      </c>
      <c r="E178" s="254" t="s">
        <v>1</v>
      </c>
      <c r="F178" s="255" t="s">
        <v>173</v>
      </c>
      <c r="G178" s="253"/>
      <c r="H178" s="256">
        <v>319.10000000000002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2" t="s">
        <v>129</v>
      </c>
      <c r="AU178" s="262" t="s">
        <v>84</v>
      </c>
      <c r="AV178" s="15" t="s">
        <v>127</v>
      </c>
      <c r="AW178" s="15" t="s">
        <v>31</v>
      </c>
      <c r="AX178" s="15" t="s">
        <v>82</v>
      </c>
      <c r="AY178" s="262" t="s">
        <v>120</v>
      </c>
    </row>
    <row r="179" s="2" customFormat="1" ht="16.5" customHeight="1">
      <c r="A179" s="39"/>
      <c r="B179" s="40"/>
      <c r="C179" s="274" t="s">
        <v>194</v>
      </c>
      <c r="D179" s="274" t="s">
        <v>195</v>
      </c>
      <c r="E179" s="275" t="s">
        <v>196</v>
      </c>
      <c r="F179" s="276" t="s">
        <v>197</v>
      </c>
      <c r="G179" s="277" t="s">
        <v>161</v>
      </c>
      <c r="H179" s="278">
        <v>361.86500000000001</v>
      </c>
      <c r="I179" s="279"/>
      <c r="J179" s="280">
        <f>ROUND(I179*H179,2)</f>
        <v>0</v>
      </c>
      <c r="K179" s="281"/>
      <c r="L179" s="282"/>
      <c r="M179" s="283" t="s">
        <v>1</v>
      </c>
      <c r="N179" s="284" t="s">
        <v>39</v>
      </c>
      <c r="O179" s="92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8" t="s">
        <v>198</v>
      </c>
      <c r="AT179" s="228" t="s">
        <v>195</v>
      </c>
      <c r="AU179" s="228" t="s">
        <v>84</v>
      </c>
      <c r="AY179" s="18" t="s">
        <v>120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8" t="s">
        <v>82</v>
      </c>
      <c r="BK179" s="229">
        <f>ROUND(I179*H179,2)</f>
        <v>0</v>
      </c>
      <c r="BL179" s="18" t="s">
        <v>162</v>
      </c>
      <c r="BM179" s="228" t="s">
        <v>199</v>
      </c>
    </row>
    <row r="180" s="14" customFormat="1">
      <c r="A180" s="14"/>
      <c r="B180" s="241"/>
      <c r="C180" s="242"/>
      <c r="D180" s="232" t="s">
        <v>129</v>
      </c>
      <c r="E180" s="243" t="s">
        <v>1</v>
      </c>
      <c r="F180" s="244" t="s">
        <v>200</v>
      </c>
      <c r="G180" s="242"/>
      <c r="H180" s="245">
        <v>327.86500000000001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129</v>
      </c>
      <c r="AU180" s="251" t="s">
        <v>84</v>
      </c>
      <c r="AV180" s="14" t="s">
        <v>84</v>
      </c>
      <c r="AW180" s="14" t="s">
        <v>31</v>
      </c>
      <c r="AX180" s="14" t="s">
        <v>74</v>
      </c>
      <c r="AY180" s="251" t="s">
        <v>120</v>
      </c>
    </row>
    <row r="181" s="13" customFormat="1">
      <c r="A181" s="13"/>
      <c r="B181" s="230"/>
      <c r="C181" s="231"/>
      <c r="D181" s="232" t="s">
        <v>129</v>
      </c>
      <c r="E181" s="233" t="s">
        <v>1</v>
      </c>
      <c r="F181" s="234" t="s">
        <v>201</v>
      </c>
      <c r="G181" s="231"/>
      <c r="H181" s="233" t="s">
        <v>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129</v>
      </c>
      <c r="AU181" s="240" t="s">
        <v>84</v>
      </c>
      <c r="AV181" s="13" t="s">
        <v>82</v>
      </c>
      <c r="AW181" s="13" t="s">
        <v>31</v>
      </c>
      <c r="AX181" s="13" t="s">
        <v>74</v>
      </c>
      <c r="AY181" s="240" t="s">
        <v>120</v>
      </c>
    </row>
    <row r="182" s="14" customFormat="1">
      <c r="A182" s="14"/>
      <c r="B182" s="241"/>
      <c r="C182" s="242"/>
      <c r="D182" s="232" t="s">
        <v>129</v>
      </c>
      <c r="E182" s="243" t="s">
        <v>1</v>
      </c>
      <c r="F182" s="244" t="s">
        <v>193</v>
      </c>
      <c r="G182" s="242"/>
      <c r="H182" s="245">
        <v>34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129</v>
      </c>
      <c r="AU182" s="251" t="s">
        <v>84</v>
      </c>
      <c r="AV182" s="14" t="s">
        <v>84</v>
      </c>
      <c r="AW182" s="14" t="s">
        <v>31</v>
      </c>
      <c r="AX182" s="14" t="s">
        <v>74</v>
      </c>
      <c r="AY182" s="251" t="s">
        <v>120</v>
      </c>
    </row>
    <row r="183" s="15" customFormat="1">
      <c r="A183" s="15"/>
      <c r="B183" s="252"/>
      <c r="C183" s="253"/>
      <c r="D183" s="232" t="s">
        <v>129</v>
      </c>
      <c r="E183" s="254" t="s">
        <v>1</v>
      </c>
      <c r="F183" s="255" t="s">
        <v>173</v>
      </c>
      <c r="G183" s="253"/>
      <c r="H183" s="256">
        <v>361.86500000000001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2" t="s">
        <v>129</v>
      </c>
      <c r="AU183" s="262" t="s">
        <v>84</v>
      </c>
      <c r="AV183" s="15" t="s">
        <v>127</v>
      </c>
      <c r="AW183" s="15" t="s">
        <v>31</v>
      </c>
      <c r="AX183" s="15" t="s">
        <v>82</v>
      </c>
      <c r="AY183" s="262" t="s">
        <v>120</v>
      </c>
    </row>
    <row r="184" s="2" customFormat="1" ht="33" customHeight="1">
      <c r="A184" s="39"/>
      <c r="B184" s="40"/>
      <c r="C184" s="216" t="s">
        <v>202</v>
      </c>
      <c r="D184" s="216" t="s">
        <v>123</v>
      </c>
      <c r="E184" s="217" t="s">
        <v>203</v>
      </c>
      <c r="F184" s="218" t="s">
        <v>204</v>
      </c>
      <c r="G184" s="219" t="s">
        <v>126</v>
      </c>
      <c r="H184" s="220">
        <v>16</v>
      </c>
      <c r="I184" s="221"/>
      <c r="J184" s="222">
        <f>ROUND(I184*H184,2)</f>
        <v>0</v>
      </c>
      <c r="K184" s="223"/>
      <c r="L184" s="45"/>
      <c r="M184" s="224" t="s">
        <v>1</v>
      </c>
      <c r="N184" s="225" t="s">
        <v>39</v>
      </c>
      <c r="O184" s="92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8" t="s">
        <v>162</v>
      </c>
      <c r="AT184" s="228" t="s">
        <v>123</v>
      </c>
      <c r="AU184" s="228" t="s">
        <v>84</v>
      </c>
      <c r="AY184" s="18" t="s">
        <v>120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8" t="s">
        <v>82</v>
      </c>
      <c r="BK184" s="229">
        <f>ROUND(I184*H184,2)</f>
        <v>0</v>
      </c>
      <c r="BL184" s="18" t="s">
        <v>162</v>
      </c>
      <c r="BM184" s="228" t="s">
        <v>205</v>
      </c>
    </row>
    <row r="185" s="13" customFormat="1">
      <c r="A185" s="13"/>
      <c r="B185" s="230"/>
      <c r="C185" s="231"/>
      <c r="D185" s="232" t="s">
        <v>129</v>
      </c>
      <c r="E185" s="233" t="s">
        <v>1</v>
      </c>
      <c r="F185" s="234" t="s">
        <v>206</v>
      </c>
      <c r="G185" s="231"/>
      <c r="H185" s="233" t="s">
        <v>1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129</v>
      </c>
      <c r="AU185" s="240" t="s">
        <v>84</v>
      </c>
      <c r="AV185" s="13" t="s">
        <v>82</v>
      </c>
      <c r="AW185" s="13" t="s">
        <v>31</v>
      </c>
      <c r="AX185" s="13" t="s">
        <v>74</v>
      </c>
      <c r="AY185" s="240" t="s">
        <v>120</v>
      </c>
    </row>
    <row r="186" s="14" customFormat="1">
      <c r="A186" s="14"/>
      <c r="B186" s="241"/>
      <c r="C186" s="242"/>
      <c r="D186" s="232" t="s">
        <v>129</v>
      </c>
      <c r="E186" s="243" t="s">
        <v>1</v>
      </c>
      <c r="F186" s="244" t="s">
        <v>207</v>
      </c>
      <c r="G186" s="242"/>
      <c r="H186" s="245">
        <v>8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129</v>
      </c>
      <c r="AU186" s="251" t="s">
        <v>84</v>
      </c>
      <c r="AV186" s="14" t="s">
        <v>84</v>
      </c>
      <c r="AW186" s="14" t="s">
        <v>31</v>
      </c>
      <c r="AX186" s="14" t="s">
        <v>74</v>
      </c>
      <c r="AY186" s="251" t="s">
        <v>120</v>
      </c>
    </row>
    <row r="187" s="13" customFormat="1">
      <c r="A187" s="13"/>
      <c r="B187" s="230"/>
      <c r="C187" s="231"/>
      <c r="D187" s="232" t="s">
        <v>129</v>
      </c>
      <c r="E187" s="233" t="s">
        <v>1</v>
      </c>
      <c r="F187" s="234" t="s">
        <v>208</v>
      </c>
      <c r="G187" s="231"/>
      <c r="H187" s="233" t="s">
        <v>1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129</v>
      </c>
      <c r="AU187" s="240" t="s">
        <v>84</v>
      </c>
      <c r="AV187" s="13" t="s">
        <v>82</v>
      </c>
      <c r="AW187" s="13" t="s">
        <v>31</v>
      </c>
      <c r="AX187" s="13" t="s">
        <v>74</v>
      </c>
      <c r="AY187" s="240" t="s">
        <v>120</v>
      </c>
    </row>
    <row r="188" s="14" customFormat="1">
      <c r="A188" s="14"/>
      <c r="B188" s="241"/>
      <c r="C188" s="242"/>
      <c r="D188" s="232" t="s">
        <v>129</v>
      </c>
      <c r="E188" s="243" t="s">
        <v>1</v>
      </c>
      <c r="F188" s="244" t="s">
        <v>209</v>
      </c>
      <c r="G188" s="242"/>
      <c r="H188" s="245">
        <v>8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129</v>
      </c>
      <c r="AU188" s="251" t="s">
        <v>84</v>
      </c>
      <c r="AV188" s="14" t="s">
        <v>84</v>
      </c>
      <c r="AW188" s="14" t="s">
        <v>31</v>
      </c>
      <c r="AX188" s="14" t="s">
        <v>74</v>
      </c>
      <c r="AY188" s="251" t="s">
        <v>120</v>
      </c>
    </row>
    <row r="189" s="15" customFormat="1">
      <c r="A189" s="15"/>
      <c r="B189" s="252"/>
      <c r="C189" s="253"/>
      <c r="D189" s="232" t="s">
        <v>129</v>
      </c>
      <c r="E189" s="254" t="s">
        <v>1</v>
      </c>
      <c r="F189" s="255" t="s">
        <v>173</v>
      </c>
      <c r="G189" s="253"/>
      <c r="H189" s="256">
        <v>16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2" t="s">
        <v>129</v>
      </c>
      <c r="AU189" s="262" t="s">
        <v>84</v>
      </c>
      <c r="AV189" s="15" t="s">
        <v>127</v>
      </c>
      <c r="AW189" s="15" t="s">
        <v>31</v>
      </c>
      <c r="AX189" s="15" t="s">
        <v>82</v>
      </c>
      <c r="AY189" s="262" t="s">
        <v>120</v>
      </c>
    </row>
    <row r="190" s="2" customFormat="1" ht="16.5" customHeight="1">
      <c r="A190" s="39"/>
      <c r="B190" s="40"/>
      <c r="C190" s="274" t="s">
        <v>210</v>
      </c>
      <c r="D190" s="274" t="s">
        <v>195</v>
      </c>
      <c r="E190" s="275" t="s">
        <v>211</v>
      </c>
      <c r="F190" s="276" t="s">
        <v>212</v>
      </c>
      <c r="G190" s="277" t="s">
        <v>126</v>
      </c>
      <c r="H190" s="278">
        <v>8</v>
      </c>
      <c r="I190" s="279"/>
      <c r="J190" s="280">
        <f>ROUND(I190*H190,2)</f>
        <v>0</v>
      </c>
      <c r="K190" s="281"/>
      <c r="L190" s="282"/>
      <c r="M190" s="283" t="s">
        <v>1</v>
      </c>
      <c r="N190" s="284" t="s">
        <v>39</v>
      </c>
      <c r="O190" s="92"/>
      <c r="P190" s="226">
        <f>O190*H190</f>
        <v>0</v>
      </c>
      <c r="Q190" s="226">
        <v>0.00020000000000000001</v>
      </c>
      <c r="R190" s="226">
        <f>Q190*H190</f>
        <v>0.0016000000000000001</v>
      </c>
      <c r="S190" s="226">
        <v>0</v>
      </c>
      <c r="T190" s="22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8" t="s">
        <v>198</v>
      </c>
      <c r="AT190" s="228" t="s">
        <v>195</v>
      </c>
      <c r="AU190" s="228" t="s">
        <v>84</v>
      </c>
      <c r="AY190" s="18" t="s">
        <v>120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8" t="s">
        <v>82</v>
      </c>
      <c r="BK190" s="229">
        <f>ROUND(I190*H190,2)</f>
        <v>0</v>
      </c>
      <c r="BL190" s="18" t="s">
        <v>162</v>
      </c>
      <c r="BM190" s="228" t="s">
        <v>213</v>
      </c>
    </row>
    <row r="191" s="13" customFormat="1">
      <c r="A191" s="13"/>
      <c r="B191" s="230"/>
      <c r="C191" s="231"/>
      <c r="D191" s="232" t="s">
        <v>129</v>
      </c>
      <c r="E191" s="233" t="s">
        <v>1</v>
      </c>
      <c r="F191" s="234" t="s">
        <v>206</v>
      </c>
      <c r="G191" s="231"/>
      <c r="H191" s="233" t="s">
        <v>1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129</v>
      </c>
      <c r="AU191" s="240" t="s">
        <v>84</v>
      </c>
      <c r="AV191" s="13" t="s">
        <v>82</v>
      </c>
      <c r="AW191" s="13" t="s">
        <v>31</v>
      </c>
      <c r="AX191" s="13" t="s">
        <v>74</v>
      </c>
      <c r="AY191" s="240" t="s">
        <v>120</v>
      </c>
    </row>
    <row r="192" s="14" customFormat="1">
      <c r="A192" s="14"/>
      <c r="B192" s="241"/>
      <c r="C192" s="242"/>
      <c r="D192" s="232" t="s">
        <v>129</v>
      </c>
      <c r="E192" s="243" t="s">
        <v>1</v>
      </c>
      <c r="F192" s="244" t="s">
        <v>207</v>
      </c>
      <c r="G192" s="242"/>
      <c r="H192" s="245">
        <v>8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129</v>
      </c>
      <c r="AU192" s="251" t="s">
        <v>84</v>
      </c>
      <c r="AV192" s="14" t="s">
        <v>84</v>
      </c>
      <c r="AW192" s="14" t="s">
        <v>31</v>
      </c>
      <c r="AX192" s="14" t="s">
        <v>82</v>
      </c>
      <c r="AY192" s="251" t="s">
        <v>120</v>
      </c>
    </row>
    <row r="193" s="2" customFormat="1" ht="16.5" customHeight="1">
      <c r="A193" s="39"/>
      <c r="B193" s="40"/>
      <c r="C193" s="274" t="s">
        <v>214</v>
      </c>
      <c r="D193" s="274" t="s">
        <v>195</v>
      </c>
      <c r="E193" s="275" t="s">
        <v>215</v>
      </c>
      <c r="F193" s="276" t="s">
        <v>216</v>
      </c>
      <c r="G193" s="277" t="s">
        <v>126</v>
      </c>
      <c r="H193" s="278">
        <v>8</v>
      </c>
      <c r="I193" s="279"/>
      <c r="J193" s="280">
        <f>ROUND(I193*H193,2)</f>
        <v>0</v>
      </c>
      <c r="K193" s="281"/>
      <c r="L193" s="282"/>
      <c r="M193" s="283" t="s">
        <v>1</v>
      </c>
      <c r="N193" s="284" t="s">
        <v>39</v>
      </c>
      <c r="O193" s="92"/>
      <c r="P193" s="226">
        <f>O193*H193</f>
        <v>0</v>
      </c>
      <c r="Q193" s="226">
        <v>0.00020000000000000001</v>
      </c>
      <c r="R193" s="226">
        <f>Q193*H193</f>
        <v>0.0016000000000000001</v>
      </c>
      <c r="S193" s="226">
        <v>0</v>
      </c>
      <c r="T193" s="22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8" t="s">
        <v>198</v>
      </c>
      <c r="AT193" s="228" t="s">
        <v>195</v>
      </c>
      <c r="AU193" s="228" t="s">
        <v>84</v>
      </c>
      <c r="AY193" s="18" t="s">
        <v>120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8" t="s">
        <v>82</v>
      </c>
      <c r="BK193" s="229">
        <f>ROUND(I193*H193,2)</f>
        <v>0</v>
      </c>
      <c r="BL193" s="18" t="s">
        <v>162</v>
      </c>
      <c r="BM193" s="228" t="s">
        <v>217</v>
      </c>
    </row>
    <row r="194" s="13" customFormat="1">
      <c r="A194" s="13"/>
      <c r="B194" s="230"/>
      <c r="C194" s="231"/>
      <c r="D194" s="232" t="s">
        <v>129</v>
      </c>
      <c r="E194" s="233" t="s">
        <v>1</v>
      </c>
      <c r="F194" s="234" t="s">
        <v>208</v>
      </c>
      <c r="G194" s="231"/>
      <c r="H194" s="233" t="s">
        <v>1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129</v>
      </c>
      <c r="AU194" s="240" t="s">
        <v>84</v>
      </c>
      <c r="AV194" s="13" t="s">
        <v>82</v>
      </c>
      <c r="AW194" s="13" t="s">
        <v>31</v>
      </c>
      <c r="AX194" s="13" t="s">
        <v>74</v>
      </c>
      <c r="AY194" s="240" t="s">
        <v>120</v>
      </c>
    </row>
    <row r="195" s="14" customFormat="1">
      <c r="A195" s="14"/>
      <c r="B195" s="241"/>
      <c r="C195" s="242"/>
      <c r="D195" s="232" t="s">
        <v>129</v>
      </c>
      <c r="E195" s="243" t="s">
        <v>1</v>
      </c>
      <c r="F195" s="244" t="s">
        <v>209</v>
      </c>
      <c r="G195" s="242"/>
      <c r="H195" s="245">
        <v>8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129</v>
      </c>
      <c r="AU195" s="251" t="s">
        <v>84</v>
      </c>
      <c r="AV195" s="14" t="s">
        <v>84</v>
      </c>
      <c r="AW195" s="14" t="s">
        <v>31</v>
      </c>
      <c r="AX195" s="14" t="s">
        <v>82</v>
      </c>
      <c r="AY195" s="251" t="s">
        <v>120</v>
      </c>
    </row>
    <row r="196" s="2" customFormat="1" ht="37.8" customHeight="1">
      <c r="A196" s="39"/>
      <c r="B196" s="40"/>
      <c r="C196" s="216" t="s">
        <v>8</v>
      </c>
      <c r="D196" s="216" t="s">
        <v>123</v>
      </c>
      <c r="E196" s="217" t="s">
        <v>218</v>
      </c>
      <c r="F196" s="218" t="s">
        <v>219</v>
      </c>
      <c r="G196" s="219" t="s">
        <v>220</v>
      </c>
      <c r="H196" s="220">
        <v>68</v>
      </c>
      <c r="I196" s="221"/>
      <c r="J196" s="222">
        <f>ROUND(I196*H196,2)</f>
        <v>0</v>
      </c>
      <c r="K196" s="223"/>
      <c r="L196" s="45"/>
      <c r="M196" s="224" t="s">
        <v>1</v>
      </c>
      <c r="N196" s="225" t="s">
        <v>39</v>
      </c>
      <c r="O196" s="92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8" t="s">
        <v>162</v>
      </c>
      <c r="AT196" s="228" t="s">
        <v>123</v>
      </c>
      <c r="AU196" s="228" t="s">
        <v>84</v>
      </c>
      <c r="AY196" s="18" t="s">
        <v>120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8" t="s">
        <v>82</v>
      </c>
      <c r="BK196" s="229">
        <f>ROUND(I196*H196,2)</f>
        <v>0</v>
      </c>
      <c r="BL196" s="18" t="s">
        <v>162</v>
      </c>
      <c r="BM196" s="228" t="s">
        <v>221</v>
      </c>
    </row>
    <row r="197" s="13" customFormat="1">
      <c r="A197" s="13"/>
      <c r="B197" s="230"/>
      <c r="C197" s="231"/>
      <c r="D197" s="232" t="s">
        <v>129</v>
      </c>
      <c r="E197" s="233" t="s">
        <v>1</v>
      </c>
      <c r="F197" s="234" t="s">
        <v>222</v>
      </c>
      <c r="G197" s="231"/>
      <c r="H197" s="233" t="s">
        <v>1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129</v>
      </c>
      <c r="AU197" s="240" t="s">
        <v>84</v>
      </c>
      <c r="AV197" s="13" t="s">
        <v>82</v>
      </c>
      <c r="AW197" s="13" t="s">
        <v>31</v>
      </c>
      <c r="AX197" s="13" t="s">
        <v>74</v>
      </c>
      <c r="AY197" s="240" t="s">
        <v>120</v>
      </c>
    </row>
    <row r="198" s="14" customFormat="1">
      <c r="A198" s="14"/>
      <c r="B198" s="241"/>
      <c r="C198" s="242"/>
      <c r="D198" s="232" t="s">
        <v>129</v>
      </c>
      <c r="E198" s="243" t="s">
        <v>1</v>
      </c>
      <c r="F198" s="244" t="s">
        <v>223</v>
      </c>
      <c r="G198" s="242"/>
      <c r="H198" s="245">
        <v>64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129</v>
      </c>
      <c r="AU198" s="251" t="s">
        <v>84</v>
      </c>
      <c r="AV198" s="14" t="s">
        <v>84</v>
      </c>
      <c r="AW198" s="14" t="s">
        <v>31</v>
      </c>
      <c r="AX198" s="14" t="s">
        <v>74</v>
      </c>
      <c r="AY198" s="251" t="s">
        <v>120</v>
      </c>
    </row>
    <row r="199" s="13" customFormat="1">
      <c r="A199" s="13"/>
      <c r="B199" s="230"/>
      <c r="C199" s="231"/>
      <c r="D199" s="232" t="s">
        <v>129</v>
      </c>
      <c r="E199" s="233" t="s">
        <v>1</v>
      </c>
      <c r="F199" s="234" t="s">
        <v>224</v>
      </c>
      <c r="G199" s="231"/>
      <c r="H199" s="233" t="s">
        <v>1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129</v>
      </c>
      <c r="AU199" s="240" t="s">
        <v>84</v>
      </c>
      <c r="AV199" s="13" t="s">
        <v>82</v>
      </c>
      <c r="AW199" s="13" t="s">
        <v>31</v>
      </c>
      <c r="AX199" s="13" t="s">
        <v>74</v>
      </c>
      <c r="AY199" s="240" t="s">
        <v>120</v>
      </c>
    </row>
    <row r="200" s="14" customFormat="1">
      <c r="A200" s="14"/>
      <c r="B200" s="241"/>
      <c r="C200" s="242"/>
      <c r="D200" s="232" t="s">
        <v>129</v>
      </c>
      <c r="E200" s="243" t="s">
        <v>1</v>
      </c>
      <c r="F200" s="244" t="s">
        <v>225</v>
      </c>
      <c r="G200" s="242"/>
      <c r="H200" s="245">
        <v>4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129</v>
      </c>
      <c r="AU200" s="251" t="s">
        <v>84</v>
      </c>
      <c r="AV200" s="14" t="s">
        <v>84</v>
      </c>
      <c r="AW200" s="14" t="s">
        <v>31</v>
      </c>
      <c r="AX200" s="14" t="s">
        <v>74</v>
      </c>
      <c r="AY200" s="251" t="s">
        <v>120</v>
      </c>
    </row>
    <row r="201" s="15" customFormat="1">
      <c r="A201" s="15"/>
      <c r="B201" s="252"/>
      <c r="C201" s="253"/>
      <c r="D201" s="232" t="s">
        <v>129</v>
      </c>
      <c r="E201" s="254" t="s">
        <v>1</v>
      </c>
      <c r="F201" s="255" t="s">
        <v>173</v>
      </c>
      <c r="G201" s="253"/>
      <c r="H201" s="256">
        <v>68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2" t="s">
        <v>129</v>
      </c>
      <c r="AU201" s="262" t="s">
        <v>84</v>
      </c>
      <c r="AV201" s="15" t="s">
        <v>127</v>
      </c>
      <c r="AW201" s="15" t="s">
        <v>31</v>
      </c>
      <c r="AX201" s="15" t="s">
        <v>82</v>
      </c>
      <c r="AY201" s="262" t="s">
        <v>120</v>
      </c>
    </row>
    <row r="202" s="2" customFormat="1" ht="16.5" customHeight="1">
      <c r="A202" s="39"/>
      <c r="B202" s="40"/>
      <c r="C202" s="274" t="s">
        <v>162</v>
      </c>
      <c r="D202" s="274" t="s">
        <v>195</v>
      </c>
      <c r="E202" s="275" t="s">
        <v>226</v>
      </c>
      <c r="F202" s="276" t="s">
        <v>227</v>
      </c>
      <c r="G202" s="277" t="s">
        <v>220</v>
      </c>
      <c r="H202" s="278">
        <v>72</v>
      </c>
      <c r="I202" s="279"/>
      <c r="J202" s="280">
        <f>ROUND(I202*H202,2)</f>
        <v>0</v>
      </c>
      <c r="K202" s="281"/>
      <c r="L202" s="282"/>
      <c r="M202" s="283" t="s">
        <v>1</v>
      </c>
      <c r="N202" s="284" t="s">
        <v>39</v>
      </c>
      <c r="O202" s="92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8" t="s">
        <v>198</v>
      </c>
      <c r="AT202" s="228" t="s">
        <v>195</v>
      </c>
      <c r="AU202" s="228" t="s">
        <v>84</v>
      </c>
      <c r="AY202" s="18" t="s">
        <v>120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8" t="s">
        <v>82</v>
      </c>
      <c r="BK202" s="229">
        <f>ROUND(I202*H202,2)</f>
        <v>0</v>
      </c>
      <c r="BL202" s="18" t="s">
        <v>162</v>
      </c>
      <c r="BM202" s="228" t="s">
        <v>228</v>
      </c>
    </row>
    <row r="203" s="13" customFormat="1">
      <c r="A203" s="13"/>
      <c r="B203" s="230"/>
      <c r="C203" s="231"/>
      <c r="D203" s="232" t="s">
        <v>129</v>
      </c>
      <c r="E203" s="233" t="s">
        <v>1</v>
      </c>
      <c r="F203" s="234" t="s">
        <v>229</v>
      </c>
      <c r="G203" s="231"/>
      <c r="H203" s="233" t="s">
        <v>1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129</v>
      </c>
      <c r="AU203" s="240" t="s">
        <v>84</v>
      </c>
      <c r="AV203" s="13" t="s">
        <v>82</v>
      </c>
      <c r="AW203" s="13" t="s">
        <v>31</v>
      </c>
      <c r="AX203" s="13" t="s">
        <v>74</v>
      </c>
      <c r="AY203" s="240" t="s">
        <v>120</v>
      </c>
    </row>
    <row r="204" s="14" customFormat="1">
      <c r="A204" s="14"/>
      <c r="B204" s="241"/>
      <c r="C204" s="242"/>
      <c r="D204" s="232" t="s">
        <v>129</v>
      </c>
      <c r="E204" s="243" t="s">
        <v>1</v>
      </c>
      <c r="F204" s="244" t="s">
        <v>230</v>
      </c>
      <c r="G204" s="242"/>
      <c r="H204" s="245">
        <v>71.400000000000006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129</v>
      </c>
      <c r="AU204" s="251" t="s">
        <v>84</v>
      </c>
      <c r="AV204" s="14" t="s">
        <v>84</v>
      </c>
      <c r="AW204" s="14" t="s">
        <v>31</v>
      </c>
      <c r="AX204" s="14" t="s">
        <v>74</v>
      </c>
      <c r="AY204" s="251" t="s">
        <v>120</v>
      </c>
    </row>
    <row r="205" s="13" customFormat="1">
      <c r="A205" s="13"/>
      <c r="B205" s="230"/>
      <c r="C205" s="231"/>
      <c r="D205" s="232" t="s">
        <v>129</v>
      </c>
      <c r="E205" s="233" t="s">
        <v>1</v>
      </c>
      <c r="F205" s="234" t="s">
        <v>231</v>
      </c>
      <c r="G205" s="231"/>
      <c r="H205" s="233" t="s">
        <v>1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129</v>
      </c>
      <c r="AU205" s="240" t="s">
        <v>84</v>
      </c>
      <c r="AV205" s="13" t="s">
        <v>82</v>
      </c>
      <c r="AW205" s="13" t="s">
        <v>31</v>
      </c>
      <c r="AX205" s="13" t="s">
        <v>74</v>
      </c>
      <c r="AY205" s="240" t="s">
        <v>120</v>
      </c>
    </row>
    <row r="206" s="14" customFormat="1">
      <c r="A206" s="14"/>
      <c r="B206" s="241"/>
      <c r="C206" s="242"/>
      <c r="D206" s="232" t="s">
        <v>129</v>
      </c>
      <c r="E206" s="243" t="s">
        <v>1</v>
      </c>
      <c r="F206" s="244" t="s">
        <v>232</v>
      </c>
      <c r="G206" s="242"/>
      <c r="H206" s="245">
        <v>0.59999999999999998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129</v>
      </c>
      <c r="AU206" s="251" t="s">
        <v>84</v>
      </c>
      <c r="AV206" s="14" t="s">
        <v>84</v>
      </c>
      <c r="AW206" s="14" t="s">
        <v>31</v>
      </c>
      <c r="AX206" s="14" t="s">
        <v>74</v>
      </c>
      <c r="AY206" s="251" t="s">
        <v>120</v>
      </c>
    </row>
    <row r="207" s="15" customFormat="1">
      <c r="A207" s="15"/>
      <c r="B207" s="252"/>
      <c r="C207" s="253"/>
      <c r="D207" s="232" t="s">
        <v>129</v>
      </c>
      <c r="E207" s="254" t="s">
        <v>1</v>
      </c>
      <c r="F207" s="255" t="s">
        <v>173</v>
      </c>
      <c r="G207" s="253"/>
      <c r="H207" s="256">
        <v>72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2" t="s">
        <v>129</v>
      </c>
      <c r="AU207" s="262" t="s">
        <v>84</v>
      </c>
      <c r="AV207" s="15" t="s">
        <v>127</v>
      </c>
      <c r="AW207" s="15" t="s">
        <v>31</v>
      </c>
      <c r="AX207" s="15" t="s">
        <v>82</v>
      </c>
      <c r="AY207" s="262" t="s">
        <v>120</v>
      </c>
    </row>
    <row r="208" s="2" customFormat="1" ht="21.75" customHeight="1">
      <c r="A208" s="39"/>
      <c r="B208" s="40"/>
      <c r="C208" s="274" t="s">
        <v>233</v>
      </c>
      <c r="D208" s="274" t="s">
        <v>195</v>
      </c>
      <c r="E208" s="275" t="s">
        <v>234</v>
      </c>
      <c r="F208" s="276" t="s">
        <v>235</v>
      </c>
      <c r="G208" s="277" t="s">
        <v>236</v>
      </c>
      <c r="H208" s="278">
        <v>75</v>
      </c>
      <c r="I208" s="279"/>
      <c r="J208" s="280">
        <f>ROUND(I208*H208,2)</f>
        <v>0</v>
      </c>
      <c r="K208" s="281"/>
      <c r="L208" s="282"/>
      <c r="M208" s="283" t="s">
        <v>1</v>
      </c>
      <c r="N208" s="284" t="s">
        <v>39</v>
      </c>
      <c r="O208" s="92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8" t="s">
        <v>198</v>
      </c>
      <c r="AT208" s="228" t="s">
        <v>195</v>
      </c>
      <c r="AU208" s="228" t="s">
        <v>84</v>
      </c>
      <c r="AY208" s="18" t="s">
        <v>120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8" t="s">
        <v>82</v>
      </c>
      <c r="BK208" s="229">
        <f>ROUND(I208*H208,2)</f>
        <v>0</v>
      </c>
      <c r="BL208" s="18" t="s">
        <v>162</v>
      </c>
      <c r="BM208" s="228" t="s">
        <v>237</v>
      </c>
    </row>
    <row r="209" s="14" customFormat="1">
      <c r="A209" s="14"/>
      <c r="B209" s="241"/>
      <c r="C209" s="242"/>
      <c r="D209" s="232" t="s">
        <v>129</v>
      </c>
      <c r="E209" s="243" t="s">
        <v>1</v>
      </c>
      <c r="F209" s="244" t="s">
        <v>230</v>
      </c>
      <c r="G209" s="242"/>
      <c r="H209" s="245">
        <v>71.400000000000006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129</v>
      </c>
      <c r="AU209" s="251" t="s">
        <v>84</v>
      </c>
      <c r="AV209" s="14" t="s">
        <v>84</v>
      </c>
      <c r="AW209" s="14" t="s">
        <v>31</v>
      </c>
      <c r="AX209" s="14" t="s">
        <v>74</v>
      </c>
      <c r="AY209" s="251" t="s">
        <v>120</v>
      </c>
    </row>
    <row r="210" s="13" customFormat="1">
      <c r="A210" s="13"/>
      <c r="B210" s="230"/>
      <c r="C210" s="231"/>
      <c r="D210" s="232" t="s">
        <v>129</v>
      </c>
      <c r="E210" s="233" t="s">
        <v>1</v>
      </c>
      <c r="F210" s="234" t="s">
        <v>238</v>
      </c>
      <c r="G210" s="231"/>
      <c r="H210" s="233" t="s">
        <v>1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129</v>
      </c>
      <c r="AU210" s="240" t="s">
        <v>84</v>
      </c>
      <c r="AV210" s="13" t="s">
        <v>82</v>
      </c>
      <c r="AW210" s="13" t="s">
        <v>31</v>
      </c>
      <c r="AX210" s="13" t="s">
        <v>74</v>
      </c>
      <c r="AY210" s="240" t="s">
        <v>120</v>
      </c>
    </row>
    <row r="211" s="14" customFormat="1">
      <c r="A211" s="14"/>
      <c r="B211" s="241"/>
      <c r="C211" s="242"/>
      <c r="D211" s="232" t="s">
        <v>129</v>
      </c>
      <c r="E211" s="243" t="s">
        <v>1</v>
      </c>
      <c r="F211" s="244" t="s">
        <v>239</v>
      </c>
      <c r="G211" s="242"/>
      <c r="H211" s="245">
        <v>3.6000000000000001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129</v>
      </c>
      <c r="AU211" s="251" t="s">
        <v>84</v>
      </c>
      <c r="AV211" s="14" t="s">
        <v>84</v>
      </c>
      <c r="AW211" s="14" t="s">
        <v>31</v>
      </c>
      <c r="AX211" s="14" t="s">
        <v>74</v>
      </c>
      <c r="AY211" s="251" t="s">
        <v>120</v>
      </c>
    </row>
    <row r="212" s="15" customFormat="1">
      <c r="A212" s="15"/>
      <c r="B212" s="252"/>
      <c r="C212" s="253"/>
      <c r="D212" s="232" t="s">
        <v>129</v>
      </c>
      <c r="E212" s="254" t="s">
        <v>1</v>
      </c>
      <c r="F212" s="255" t="s">
        <v>173</v>
      </c>
      <c r="G212" s="253"/>
      <c r="H212" s="256">
        <v>75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2" t="s">
        <v>129</v>
      </c>
      <c r="AU212" s="262" t="s">
        <v>84</v>
      </c>
      <c r="AV212" s="15" t="s">
        <v>127</v>
      </c>
      <c r="AW212" s="15" t="s">
        <v>31</v>
      </c>
      <c r="AX212" s="15" t="s">
        <v>82</v>
      </c>
      <c r="AY212" s="262" t="s">
        <v>120</v>
      </c>
    </row>
    <row r="213" s="2" customFormat="1" ht="21.75" customHeight="1">
      <c r="A213" s="39"/>
      <c r="B213" s="40"/>
      <c r="C213" s="216" t="s">
        <v>240</v>
      </c>
      <c r="D213" s="216" t="s">
        <v>123</v>
      </c>
      <c r="E213" s="217" t="s">
        <v>241</v>
      </c>
      <c r="F213" s="218" t="s">
        <v>242</v>
      </c>
      <c r="G213" s="219" t="s">
        <v>126</v>
      </c>
      <c r="H213" s="220">
        <v>12</v>
      </c>
      <c r="I213" s="221"/>
      <c r="J213" s="222">
        <f>ROUND(I213*H213,2)</f>
        <v>0</v>
      </c>
      <c r="K213" s="223"/>
      <c r="L213" s="45"/>
      <c r="M213" s="224" t="s">
        <v>1</v>
      </c>
      <c r="N213" s="225" t="s">
        <v>39</v>
      </c>
      <c r="O213" s="92"/>
      <c r="P213" s="226">
        <f>O213*H213</f>
        <v>0</v>
      </c>
      <c r="Q213" s="226">
        <v>0.0080000000000000002</v>
      </c>
      <c r="R213" s="226">
        <f>Q213*H213</f>
        <v>0.096000000000000002</v>
      </c>
      <c r="S213" s="226">
        <v>0</v>
      </c>
      <c r="T213" s="22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8" t="s">
        <v>162</v>
      </c>
      <c r="AT213" s="228" t="s">
        <v>123</v>
      </c>
      <c r="AU213" s="228" t="s">
        <v>84</v>
      </c>
      <c r="AY213" s="18" t="s">
        <v>120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8" t="s">
        <v>82</v>
      </c>
      <c r="BK213" s="229">
        <f>ROUND(I213*H213,2)</f>
        <v>0</v>
      </c>
      <c r="BL213" s="18" t="s">
        <v>162</v>
      </c>
      <c r="BM213" s="228" t="s">
        <v>243</v>
      </c>
    </row>
    <row r="214" s="14" customFormat="1">
      <c r="A214" s="14"/>
      <c r="B214" s="241"/>
      <c r="C214" s="242"/>
      <c r="D214" s="232" t="s">
        <v>129</v>
      </c>
      <c r="E214" s="243" t="s">
        <v>1</v>
      </c>
      <c r="F214" s="244" t="s">
        <v>244</v>
      </c>
      <c r="G214" s="242"/>
      <c r="H214" s="245">
        <v>12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129</v>
      </c>
      <c r="AU214" s="251" t="s">
        <v>84</v>
      </c>
      <c r="AV214" s="14" t="s">
        <v>84</v>
      </c>
      <c r="AW214" s="14" t="s">
        <v>31</v>
      </c>
      <c r="AX214" s="14" t="s">
        <v>82</v>
      </c>
      <c r="AY214" s="251" t="s">
        <v>120</v>
      </c>
    </row>
    <row r="215" s="2" customFormat="1" ht="21.75" customHeight="1">
      <c r="A215" s="39"/>
      <c r="B215" s="40"/>
      <c r="C215" s="274" t="s">
        <v>245</v>
      </c>
      <c r="D215" s="274" t="s">
        <v>195</v>
      </c>
      <c r="E215" s="275" t="s">
        <v>246</v>
      </c>
      <c r="F215" s="276" t="s">
        <v>247</v>
      </c>
      <c r="G215" s="277" t="s">
        <v>126</v>
      </c>
      <c r="H215" s="278">
        <v>12</v>
      </c>
      <c r="I215" s="279"/>
      <c r="J215" s="280">
        <f>ROUND(I215*H215,2)</f>
        <v>0</v>
      </c>
      <c r="K215" s="281"/>
      <c r="L215" s="282"/>
      <c r="M215" s="283" t="s">
        <v>1</v>
      </c>
      <c r="N215" s="284" t="s">
        <v>39</v>
      </c>
      <c r="O215" s="92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8" t="s">
        <v>198</v>
      </c>
      <c r="AT215" s="228" t="s">
        <v>195</v>
      </c>
      <c r="AU215" s="228" t="s">
        <v>84</v>
      </c>
      <c r="AY215" s="18" t="s">
        <v>120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8" t="s">
        <v>82</v>
      </c>
      <c r="BK215" s="229">
        <f>ROUND(I215*H215,2)</f>
        <v>0</v>
      </c>
      <c r="BL215" s="18" t="s">
        <v>162</v>
      </c>
      <c r="BM215" s="228" t="s">
        <v>248</v>
      </c>
    </row>
    <row r="216" s="2" customFormat="1" ht="16.5" customHeight="1">
      <c r="A216" s="39"/>
      <c r="B216" s="40"/>
      <c r="C216" s="274" t="s">
        <v>180</v>
      </c>
      <c r="D216" s="274" t="s">
        <v>195</v>
      </c>
      <c r="E216" s="275" t="s">
        <v>249</v>
      </c>
      <c r="F216" s="276" t="s">
        <v>250</v>
      </c>
      <c r="G216" s="277" t="s">
        <v>126</v>
      </c>
      <c r="H216" s="278">
        <v>12</v>
      </c>
      <c r="I216" s="279"/>
      <c r="J216" s="280">
        <f>ROUND(I216*H216,2)</f>
        <v>0</v>
      </c>
      <c r="K216" s="281"/>
      <c r="L216" s="282"/>
      <c r="M216" s="283" t="s">
        <v>1</v>
      </c>
      <c r="N216" s="284" t="s">
        <v>39</v>
      </c>
      <c r="O216" s="92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8" t="s">
        <v>198</v>
      </c>
      <c r="AT216" s="228" t="s">
        <v>195</v>
      </c>
      <c r="AU216" s="228" t="s">
        <v>84</v>
      </c>
      <c r="AY216" s="18" t="s">
        <v>120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8" t="s">
        <v>82</v>
      </c>
      <c r="BK216" s="229">
        <f>ROUND(I216*H216,2)</f>
        <v>0</v>
      </c>
      <c r="BL216" s="18" t="s">
        <v>162</v>
      </c>
      <c r="BM216" s="228" t="s">
        <v>251</v>
      </c>
    </row>
    <row r="217" s="2" customFormat="1" ht="33" customHeight="1">
      <c r="A217" s="39"/>
      <c r="B217" s="40"/>
      <c r="C217" s="216" t="s">
        <v>7</v>
      </c>
      <c r="D217" s="216" t="s">
        <v>123</v>
      </c>
      <c r="E217" s="217" t="s">
        <v>252</v>
      </c>
      <c r="F217" s="218" t="s">
        <v>253</v>
      </c>
      <c r="G217" s="219" t="s">
        <v>220</v>
      </c>
      <c r="H217" s="220">
        <v>71.400000000000006</v>
      </c>
      <c r="I217" s="221"/>
      <c r="J217" s="222">
        <f>ROUND(I217*H217,2)</f>
        <v>0</v>
      </c>
      <c r="K217" s="223"/>
      <c r="L217" s="45"/>
      <c r="M217" s="224" t="s">
        <v>1</v>
      </c>
      <c r="N217" s="225" t="s">
        <v>39</v>
      </c>
      <c r="O217" s="92"/>
      <c r="P217" s="226">
        <f>O217*H217</f>
        <v>0</v>
      </c>
      <c r="Q217" s="226">
        <v>0.00058799999999999998</v>
      </c>
      <c r="R217" s="226">
        <f>Q217*H217</f>
        <v>0.041983200000000005</v>
      </c>
      <c r="S217" s="226">
        <v>0</v>
      </c>
      <c r="T217" s="22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8" t="s">
        <v>162</v>
      </c>
      <c r="AT217" s="228" t="s">
        <v>123</v>
      </c>
      <c r="AU217" s="228" t="s">
        <v>84</v>
      </c>
      <c r="AY217" s="18" t="s">
        <v>120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8" t="s">
        <v>82</v>
      </c>
      <c r="BK217" s="229">
        <f>ROUND(I217*H217,2)</f>
        <v>0</v>
      </c>
      <c r="BL217" s="18" t="s">
        <v>162</v>
      </c>
      <c r="BM217" s="228" t="s">
        <v>254</v>
      </c>
    </row>
    <row r="218" s="13" customFormat="1">
      <c r="A218" s="13"/>
      <c r="B218" s="230"/>
      <c r="C218" s="231"/>
      <c r="D218" s="232" t="s">
        <v>129</v>
      </c>
      <c r="E218" s="233" t="s">
        <v>1</v>
      </c>
      <c r="F218" s="234" t="s">
        <v>222</v>
      </c>
      <c r="G218" s="231"/>
      <c r="H218" s="233" t="s">
        <v>1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129</v>
      </c>
      <c r="AU218" s="240" t="s">
        <v>84</v>
      </c>
      <c r="AV218" s="13" t="s">
        <v>82</v>
      </c>
      <c r="AW218" s="13" t="s">
        <v>31</v>
      </c>
      <c r="AX218" s="13" t="s">
        <v>74</v>
      </c>
      <c r="AY218" s="240" t="s">
        <v>120</v>
      </c>
    </row>
    <row r="219" s="14" customFormat="1">
      <c r="A219" s="14"/>
      <c r="B219" s="241"/>
      <c r="C219" s="242"/>
      <c r="D219" s="232" t="s">
        <v>129</v>
      </c>
      <c r="E219" s="243" t="s">
        <v>1</v>
      </c>
      <c r="F219" s="244" t="s">
        <v>223</v>
      </c>
      <c r="G219" s="242"/>
      <c r="H219" s="245">
        <v>64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129</v>
      </c>
      <c r="AU219" s="251" t="s">
        <v>84</v>
      </c>
      <c r="AV219" s="14" t="s">
        <v>84</v>
      </c>
      <c r="AW219" s="14" t="s">
        <v>31</v>
      </c>
      <c r="AX219" s="14" t="s">
        <v>74</v>
      </c>
      <c r="AY219" s="251" t="s">
        <v>120</v>
      </c>
    </row>
    <row r="220" s="13" customFormat="1">
      <c r="A220" s="13"/>
      <c r="B220" s="230"/>
      <c r="C220" s="231"/>
      <c r="D220" s="232" t="s">
        <v>129</v>
      </c>
      <c r="E220" s="233" t="s">
        <v>1</v>
      </c>
      <c r="F220" s="234" t="s">
        <v>224</v>
      </c>
      <c r="G220" s="231"/>
      <c r="H220" s="233" t="s">
        <v>1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129</v>
      </c>
      <c r="AU220" s="240" t="s">
        <v>84</v>
      </c>
      <c r="AV220" s="13" t="s">
        <v>82</v>
      </c>
      <c r="AW220" s="13" t="s">
        <v>31</v>
      </c>
      <c r="AX220" s="13" t="s">
        <v>74</v>
      </c>
      <c r="AY220" s="240" t="s">
        <v>120</v>
      </c>
    </row>
    <row r="221" s="14" customFormat="1">
      <c r="A221" s="14"/>
      <c r="B221" s="241"/>
      <c r="C221" s="242"/>
      <c r="D221" s="232" t="s">
        <v>129</v>
      </c>
      <c r="E221" s="243" t="s">
        <v>1</v>
      </c>
      <c r="F221" s="244" t="s">
        <v>255</v>
      </c>
      <c r="G221" s="242"/>
      <c r="H221" s="245">
        <v>4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129</v>
      </c>
      <c r="AU221" s="251" t="s">
        <v>84</v>
      </c>
      <c r="AV221" s="14" t="s">
        <v>84</v>
      </c>
      <c r="AW221" s="14" t="s">
        <v>31</v>
      </c>
      <c r="AX221" s="14" t="s">
        <v>74</v>
      </c>
      <c r="AY221" s="251" t="s">
        <v>120</v>
      </c>
    </row>
    <row r="222" s="16" customFormat="1">
      <c r="A222" s="16"/>
      <c r="B222" s="263"/>
      <c r="C222" s="264"/>
      <c r="D222" s="232" t="s">
        <v>129</v>
      </c>
      <c r="E222" s="265" t="s">
        <v>1</v>
      </c>
      <c r="F222" s="266" t="s">
        <v>191</v>
      </c>
      <c r="G222" s="264"/>
      <c r="H222" s="267">
        <v>68</v>
      </c>
      <c r="I222" s="268"/>
      <c r="J222" s="264"/>
      <c r="K222" s="264"/>
      <c r="L222" s="269"/>
      <c r="M222" s="270"/>
      <c r="N222" s="271"/>
      <c r="O222" s="271"/>
      <c r="P222" s="271"/>
      <c r="Q222" s="271"/>
      <c r="R222" s="271"/>
      <c r="S222" s="271"/>
      <c r="T222" s="272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73" t="s">
        <v>129</v>
      </c>
      <c r="AU222" s="273" t="s">
        <v>84</v>
      </c>
      <c r="AV222" s="16" t="s">
        <v>137</v>
      </c>
      <c r="AW222" s="16" t="s">
        <v>31</v>
      </c>
      <c r="AX222" s="16" t="s">
        <v>74</v>
      </c>
      <c r="AY222" s="273" t="s">
        <v>120</v>
      </c>
    </row>
    <row r="223" s="13" customFormat="1">
      <c r="A223" s="13"/>
      <c r="B223" s="230"/>
      <c r="C223" s="231"/>
      <c r="D223" s="232" t="s">
        <v>129</v>
      </c>
      <c r="E223" s="233" t="s">
        <v>1</v>
      </c>
      <c r="F223" s="234" t="s">
        <v>256</v>
      </c>
      <c r="G223" s="231"/>
      <c r="H223" s="233" t="s">
        <v>1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129</v>
      </c>
      <c r="AU223" s="240" t="s">
        <v>84</v>
      </c>
      <c r="AV223" s="13" t="s">
        <v>82</v>
      </c>
      <c r="AW223" s="13" t="s">
        <v>31</v>
      </c>
      <c r="AX223" s="13" t="s">
        <v>74</v>
      </c>
      <c r="AY223" s="240" t="s">
        <v>120</v>
      </c>
    </row>
    <row r="224" s="14" customFormat="1">
      <c r="A224" s="14"/>
      <c r="B224" s="241"/>
      <c r="C224" s="242"/>
      <c r="D224" s="232" t="s">
        <v>129</v>
      </c>
      <c r="E224" s="243" t="s">
        <v>1</v>
      </c>
      <c r="F224" s="244" t="s">
        <v>257</v>
      </c>
      <c r="G224" s="242"/>
      <c r="H224" s="245">
        <v>3.3999999999999999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129</v>
      </c>
      <c r="AU224" s="251" t="s">
        <v>84</v>
      </c>
      <c r="AV224" s="14" t="s">
        <v>84</v>
      </c>
      <c r="AW224" s="14" t="s">
        <v>31</v>
      </c>
      <c r="AX224" s="14" t="s">
        <v>74</v>
      </c>
      <c r="AY224" s="251" t="s">
        <v>120</v>
      </c>
    </row>
    <row r="225" s="15" customFormat="1">
      <c r="A225" s="15"/>
      <c r="B225" s="252"/>
      <c r="C225" s="253"/>
      <c r="D225" s="232" t="s">
        <v>129</v>
      </c>
      <c r="E225" s="254" t="s">
        <v>1</v>
      </c>
      <c r="F225" s="255" t="s">
        <v>173</v>
      </c>
      <c r="G225" s="253"/>
      <c r="H225" s="256">
        <v>71.400000000000006</v>
      </c>
      <c r="I225" s="257"/>
      <c r="J225" s="253"/>
      <c r="K225" s="253"/>
      <c r="L225" s="258"/>
      <c r="M225" s="259"/>
      <c r="N225" s="260"/>
      <c r="O225" s="260"/>
      <c r="P225" s="260"/>
      <c r="Q225" s="260"/>
      <c r="R225" s="260"/>
      <c r="S225" s="260"/>
      <c r="T225" s="26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2" t="s">
        <v>129</v>
      </c>
      <c r="AU225" s="262" t="s">
        <v>84</v>
      </c>
      <c r="AV225" s="15" t="s">
        <v>127</v>
      </c>
      <c r="AW225" s="15" t="s">
        <v>31</v>
      </c>
      <c r="AX225" s="15" t="s">
        <v>82</v>
      </c>
      <c r="AY225" s="262" t="s">
        <v>120</v>
      </c>
    </row>
    <row r="226" s="2" customFormat="1" ht="33" customHeight="1">
      <c r="A226" s="39"/>
      <c r="B226" s="40"/>
      <c r="C226" s="216" t="s">
        <v>258</v>
      </c>
      <c r="D226" s="216" t="s">
        <v>123</v>
      </c>
      <c r="E226" s="217" t="s">
        <v>259</v>
      </c>
      <c r="F226" s="218" t="s">
        <v>260</v>
      </c>
      <c r="G226" s="219" t="s">
        <v>220</v>
      </c>
      <c r="H226" s="220">
        <v>140.69999999999999</v>
      </c>
      <c r="I226" s="221"/>
      <c r="J226" s="222">
        <f>ROUND(I226*H226,2)</f>
        <v>0</v>
      </c>
      <c r="K226" s="223"/>
      <c r="L226" s="45"/>
      <c r="M226" s="224" t="s">
        <v>1</v>
      </c>
      <c r="N226" s="225" t="s">
        <v>39</v>
      </c>
      <c r="O226" s="92"/>
      <c r="P226" s="226">
        <f>O226*H226</f>
        <v>0</v>
      </c>
      <c r="Q226" s="226">
        <v>0.00058799999999999998</v>
      </c>
      <c r="R226" s="226">
        <f>Q226*H226</f>
        <v>0.082731599999999988</v>
      </c>
      <c r="S226" s="226">
        <v>0</v>
      </c>
      <c r="T226" s="22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8" t="s">
        <v>162</v>
      </c>
      <c r="AT226" s="228" t="s">
        <v>123</v>
      </c>
      <c r="AU226" s="228" t="s">
        <v>84</v>
      </c>
      <c r="AY226" s="18" t="s">
        <v>120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8" t="s">
        <v>82</v>
      </c>
      <c r="BK226" s="229">
        <f>ROUND(I226*H226,2)</f>
        <v>0</v>
      </c>
      <c r="BL226" s="18" t="s">
        <v>162</v>
      </c>
      <c r="BM226" s="228" t="s">
        <v>261</v>
      </c>
    </row>
    <row r="227" s="13" customFormat="1">
      <c r="A227" s="13"/>
      <c r="B227" s="230"/>
      <c r="C227" s="231"/>
      <c r="D227" s="232" t="s">
        <v>129</v>
      </c>
      <c r="E227" s="233" t="s">
        <v>1</v>
      </c>
      <c r="F227" s="234" t="s">
        <v>222</v>
      </c>
      <c r="G227" s="231"/>
      <c r="H227" s="233" t="s">
        <v>1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129</v>
      </c>
      <c r="AU227" s="240" t="s">
        <v>84</v>
      </c>
      <c r="AV227" s="13" t="s">
        <v>82</v>
      </c>
      <c r="AW227" s="13" t="s">
        <v>31</v>
      </c>
      <c r="AX227" s="13" t="s">
        <v>74</v>
      </c>
      <c r="AY227" s="240" t="s">
        <v>120</v>
      </c>
    </row>
    <row r="228" s="14" customFormat="1">
      <c r="A228" s="14"/>
      <c r="B228" s="241"/>
      <c r="C228" s="242"/>
      <c r="D228" s="232" t="s">
        <v>129</v>
      </c>
      <c r="E228" s="243" t="s">
        <v>1</v>
      </c>
      <c r="F228" s="244" t="s">
        <v>262</v>
      </c>
      <c r="G228" s="242"/>
      <c r="H228" s="245">
        <v>64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129</v>
      </c>
      <c r="AU228" s="251" t="s">
        <v>84</v>
      </c>
      <c r="AV228" s="14" t="s">
        <v>84</v>
      </c>
      <c r="AW228" s="14" t="s">
        <v>31</v>
      </c>
      <c r="AX228" s="14" t="s">
        <v>74</v>
      </c>
      <c r="AY228" s="251" t="s">
        <v>120</v>
      </c>
    </row>
    <row r="229" s="14" customFormat="1">
      <c r="A229" s="14"/>
      <c r="B229" s="241"/>
      <c r="C229" s="242"/>
      <c r="D229" s="232" t="s">
        <v>129</v>
      </c>
      <c r="E229" s="243" t="s">
        <v>1</v>
      </c>
      <c r="F229" s="244" t="s">
        <v>263</v>
      </c>
      <c r="G229" s="242"/>
      <c r="H229" s="245">
        <v>66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1" t="s">
        <v>129</v>
      </c>
      <c r="AU229" s="251" t="s">
        <v>84</v>
      </c>
      <c r="AV229" s="14" t="s">
        <v>84</v>
      </c>
      <c r="AW229" s="14" t="s">
        <v>31</v>
      </c>
      <c r="AX229" s="14" t="s">
        <v>74</v>
      </c>
      <c r="AY229" s="251" t="s">
        <v>120</v>
      </c>
    </row>
    <row r="230" s="13" customFormat="1">
      <c r="A230" s="13"/>
      <c r="B230" s="230"/>
      <c r="C230" s="231"/>
      <c r="D230" s="232" t="s">
        <v>129</v>
      </c>
      <c r="E230" s="233" t="s">
        <v>1</v>
      </c>
      <c r="F230" s="234" t="s">
        <v>224</v>
      </c>
      <c r="G230" s="231"/>
      <c r="H230" s="233" t="s">
        <v>1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129</v>
      </c>
      <c r="AU230" s="240" t="s">
        <v>84</v>
      </c>
      <c r="AV230" s="13" t="s">
        <v>82</v>
      </c>
      <c r="AW230" s="13" t="s">
        <v>31</v>
      </c>
      <c r="AX230" s="13" t="s">
        <v>74</v>
      </c>
      <c r="AY230" s="240" t="s">
        <v>120</v>
      </c>
    </row>
    <row r="231" s="14" customFormat="1">
      <c r="A231" s="14"/>
      <c r="B231" s="241"/>
      <c r="C231" s="242"/>
      <c r="D231" s="232" t="s">
        <v>129</v>
      </c>
      <c r="E231" s="243" t="s">
        <v>1</v>
      </c>
      <c r="F231" s="244" t="s">
        <v>255</v>
      </c>
      <c r="G231" s="242"/>
      <c r="H231" s="245">
        <v>4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129</v>
      </c>
      <c r="AU231" s="251" t="s">
        <v>84</v>
      </c>
      <c r="AV231" s="14" t="s">
        <v>84</v>
      </c>
      <c r="AW231" s="14" t="s">
        <v>31</v>
      </c>
      <c r="AX231" s="14" t="s">
        <v>74</v>
      </c>
      <c r="AY231" s="251" t="s">
        <v>120</v>
      </c>
    </row>
    <row r="232" s="16" customFormat="1">
      <c r="A232" s="16"/>
      <c r="B232" s="263"/>
      <c r="C232" s="264"/>
      <c r="D232" s="232" t="s">
        <v>129</v>
      </c>
      <c r="E232" s="265" t="s">
        <v>1</v>
      </c>
      <c r="F232" s="266" t="s">
        <v>191</v>
      </c>
      <c r="G232" s="264"/>
      <c r="H232" s="267">
        <v>134</v>
      </c>
      <c r="I232" s="268"/>
      <c r="J232" s="264"/>
      <c r="K232" s="264"/>
      <c r="L232" s="269"/>
      <c r="M232" s="270"/>
      <c r="N232" s="271"/>
      <c r="O232" s="271"/>
      <c r="P232" s="271"/>
      <c r="Q232" s="271"/>
      <c r="R232" s="271"/>
      <c r="S232" s="271"/>
      <c r="T232" s="272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73" t="s">
        <v>129</v>
      </c>
      <c r="AU232" s="273" t="s">
        <v>84</v>
      </c>
      <c r="AV232" s="16" t="s">
        <v>137</v>
      </c>
      <c r="AW232" s="16" t="s">
        <v>31</v>
      </c>
      <c r="AX232" s="16" t="s">
        <v>74</v>
      </c>
      <c r="AY232" s="273" t="s">
        <v>120</v>
      </c>
    </row>
    <row r="233" s="13" customFormat="1">
      <c r="A233" s="13"/>
      <c r="B233" s="230"/>
      <c r="C233" s="231"/>
      <c r="D233" s="232" t="s">
        <v>129</v>
      </c>
      <c r="E233" s="233" t="s">
        <v>1</v>
      </c>
      <c r="F233" s="234" t="s">
        <v>256</v>
      </c>
      <c r="G233" s="231"/>
      <c r="H233" s="233" t="s">
        <v>1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129</v>
      </c>
      <c r="AU233" s="240" t="s">
        <v>84</v>
      </c>
      <c r="AV233" s="13" t="s">
        <v>82</v>
      </c>
      <c r="AW233" s="13" t="s">
        <v>31</v>
      </c>
      <c r="AX233" s="13" t="s">
        <v>74</v>
      </c>
      <c r="AY233" s="240" t="s">
        <v>120</v>
      </c>
    </row>
    <row r="234" s="14" customFormat="1">
      <c r="A234" s="14"/>
      <c r="B234" s="241"/>
      <c r="C234" s="242"/>
      <c r="D234" s="232" t="s">
        <v>129</v>
      </c>
      <c r="E234" s="243" t="s">
        <v>1</v>
      </c>
      <c r="F234" s="244" t="s">
        <v>264</v>
      </c>
      <c r="G234" s="242"/>
      <c r="H234" s="245">
        <v>6.7000000000000002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129</v>
      </c>
      <c r="AU234" s="251" t="s">
        <v>84</v>
      </c>
      <c r="AV234" s="14" t="s">
        <v>84</v>
      </c>
      <c r="AW234" s="14" t="s">
        <v>31</v>
      </c>
      <c r="AX234" s="14" t="s">
        <v>74</v>
      </c>
      <c r="AY234" s="251" t="s">
        <v>120</v>
      </c>
    </row>
    <row r="235" s="15" customFormat="1">
      <c r="A235" s="15"/>
      <c r="B235" s="252"/>
      <c r="C235" s="253"/>
      <c r="D235" s="232" t="s">
        <v>129</v>
      </c>
      <c r="E235" s="254" t="s">
        <v>1</v>
      </c>
      <c r="F235" s="255" t="s">
        <v>173</v>
      </c>
      <c r="G235" s="253"/>
      <c r="H235" s="256">
        <v>140.69999999999999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2" t="s">
        <v>129</v>
      </c>
      <c r="AU235" s="262" t="s">
        <v>84</v>
      </c>
      <c r="AV235" s="15" t="s">
        <v>127</v>
      </c>
      <c r="AW235" s="15" t="s">
        <v>31</v>
      </c>
      <c r="AX235" s="15" t="s">
        <v>82</v>
      </c>
      <c r="AY235" s="262" t="s">
        <v>120</v>
      </c>
    </row>
    <row r="236" s="2" customFormat="1" ht="24.15" customHeight="1">
      <c r="A236" s="39"/>
      <c r="B236" s="40"/>
      <c r="C236" s="216" t="s">
        <v>265</v>
      </c>
      <c r="D236" s="216" t="s">
        <v>123</v>
      </c>
      <c r="E236" s="217" t="s">
        <v>266</v>
      </c>
      <c r="F236" s="218" t="s">
        <v>267</v>
      </c>
      <c r="G236" s="219" t="s">
        <v>161</v>
      </c>
      <c r="H236" s="220">
        <v>307.13999999999999</v>
      </c>
      <c r="I236" s="221"/>
      <c r="J236" s="222">
        <f>ROUND(I236*H236,2)</f>
        <v>0</v>
      </c>
      <c r="K236" s="223"/>
      <c r="L236" s="45"/>
      <c r="M236" s="224" t="s">
        <v>1</v>
      </c>
      <c r="N236" s="225" t="s">
        <v>39</v>
      </c>
      <c r="O236" s="92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8" t="s">
        <v>162</v>
      </c>
      <c r="AT236" s="228" t="s">
        <v>123</v>
      </c>
      <c r="AU236" s="228" t="s">
        <v>84</v>
      </c>
      <c r="AY236" s="18" t="s">
        <v>120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8" t="s">
        <v>82</v>
      </c>
      <c r="BK236" s="229">
        <f>ROUND(I236*H236,2)</f>
        <v>0</v>
      </c>
      <c r="BL236" s="18" t="s">
        <v>162</v>
      </c>
      <c r="BM236" s="228" t="s">
        <v>268</v>
      </c>
    </row>
    <row r="237" s="13" customFormat="1">
      <c r="A237" s="13"/>
      <c r="B237" s="230"/>
      <c r="C237" s="231"/>
      <c r="D237" s="232" t="s">
        <v>129</v>
      </c>
      <c r="E237" s="233" t="s">
        <v>1</v>
      </c>
      <c r="F237" s="234" t="s">
        <v>269</v>
      </c>
      <c r="G237" s="231"/>
      <c r="H237" s="233" t="s">
        <v>1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129</v>
      </c>
      <c r="AU237" s="240" t="s">
        <v>84</v>
      </c>
      <c r="AV237" s="13" t="s">
        <v>82</v>
      </c>
      <c r="AW237" s="13" t="s">
        <v>31</v>
      </c>
      <c r="AX237" s="13" t="s">
        <v>74</v>
      </c>
      <c r="AY237" s="240" t="s">
        <v>120</v>
      </c>
    </row>
    <row r="238" s="14" customFormat="1">
      <c r="A238" s="14"/>
      <c r="B238" s="241"/>
      <c r="C238" s="242"/>
      <c r="D238" s="232" t="s">
        <v>129</v>
      </c>
      <c r="E238" s="243" t="s">
        <v>1</v>
      </c>
      <c r="F238" s="244" t="s">
        <v>270</v>
      </c>
      <c r="G238" s="242"/>
      <c r="H238" s="245">
        <v>285.10000000000002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129</v>
      </c>
      <c r="AU238" s="251" t="s">
        <v>84</v>
      </c>
      <c r="AV238" s="14" t="s">
        <v>84</v>
      </c>
      <c r="AW238" s="14" t="s">
        <v>31</v>
      </c>
      <c r="AX238" s="14" t="s">
        <v>74</v>
      </c>
      <c r="AY238" s="251" t="s">
        <v>120</v>
      </c>
    </row>
    <row r="239" s="13" customFormat="1">
      <c r="A239" s="13"/>
      <c r="B239" s="230"/>
      <c r="C239" s="231"/>
      <c r="D239" s="232" t="s">
        <v>129</v>
      </c>
      <c r="E239" s="233" t="s">
        <v>1</v>
      </c>
      <c r="F239" s="234" t="s">
        <v>271</v>
      </c>
      <c r="G239" s="231"/>
      <c r="H239" s="233" t="s">
        <v>1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129</v>
      </c>
      <c r="AU239" s="240" t="s">
        <v>84</v>
      </c>
      <c r="AV239" s="13" t="s">
        <v>82</v>
      </c>
      <c r="AW239" s="13" t="s">
        <v>31</v>
      </c>
      <c r="AX239" s="13" t="s">
        <v>74</v>
      </c>
      <c r="AY239" s="240" t="s">
        <v>120</v>
      </c>
    </row>
    <row r="240" s="14" customFormat="1">
      <c r="A240" s="14"/>
      <c r="B240" s="241"/>
      <c r="C240" s="242"/>
      <c r="D240" s="232" t="s">
        <v>129</v>
      </c>
      <c r="E240" s="243" t="s">
        <v>1</v>
      </c>
      <c r="F240" s="244" t="s">
        <v>272</v>
      </c>
      <c r="G240" s="242"/>
      <c r="H240" s="245">
        <v>22.039999999999999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129</v>
      </c>
      <c r="AU240" s="251" t="s">
        <v>84</v>
      </c>
      <c r="AV240" s="14" t="s">
        <v>84</v>
      </c>
      <c r="AW240" s="14" t="s">
        <v>31</v>
      </c>
      <c r="AX240" s="14" t="s">
        <v>74</v>
      </c>
      <c r="AY240" s="251" t="s">
        <v>120</v>
      </c>
    </row>
    <row r="241" s="15" customFormat="1">
      <c r="A241" s="15"/>
      <c r="B241" s="252"/>
      <c r="C241" s="253"/>
      <c r="D241" s="232" t="s">
        <v>129</v>
      </c>
      <c r="E241" s="254" t="s">
        <v>1</v>
      </c>
      <c r="F241" s="255" t="s">
        <v>173</v>
      </c>
      <c r="G241" s="253"/>
      <c r="H241" s="256">
        <v>307.13999999999999</v>
      </c>
      <c r="I241" s="257"/>
      <c r="J241" s="253"/>
      <c r="K241" s="253"/>
      <c r="L241" s="258"/>
      <c r="M241" s="259"/>
      <c r="N241" s="260"/>
      <c r="O241" s="260"/>
      <c r="P241" s="260"/>
      <c r="Q241" s="260"/>
      <c r="R241" s="260"/>
      <c r="S241" s="260"/>
      <c r="T241" s="261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2" t="s">
        <v>129</v>
      </c>
      <c r="AU241" s="262" t="s">
        <v>84</v>
      </c>
      <c r="AV241" s="15" t="s">
        <v>127</v>
      </c>
      <c r="AW241" s="15" t="s">
        <v>31</v>
      </c>
      <c r="AX241" s="15" t="s">
        <v>82</v>
      </c>
      <c r="AY241" s="262" t="s">
        <v>120</v>
      </c>
    </row>
    <row r="242" s="2" customFormat="1" ht="16.5" customHeight="1">
      <c r="A242" s="39"/>
      <c r="B242" s="40"/>
      <c r="C242" s="274" t="s">
        <v>273</v>
      </c>
      <c r="D242" s="274" t="s">
        <v>195</v>
      </c>
      <c r="E242" s="275" t="s">
        <v>274</v>
      </c>
      <c r="F242" s="276" t="s">
        <v>275</v>
      </c>
      <c r="G242" s="277" t="s">
        <v>161</v>
      </c>
      <c r="H242" s="278">
        <v>353.21100000000001</v>
      </c>
      <c r="I242" s="279"/>
      <c r="J242" s="280">
        <f>ROUND(I242*H242,2)</f>
        <v>0</v>
      </c>
      <c r="K242" s="281"/>
      <c r="L242" s="282"/>
      <c r="M242" s="283" t="s">
        <v>1</v>
      </c>
      <c r="N242" s="284" t="s">
        <v>39</v>
      </c>
      <c r="O242" s="92"/>
      <c r="P242" s="226">
        <f>O242*H242</f>
        <v>0</v>
      </c>
      <c r="Q242" s="226">
        <v>0.00029999999999999997</v>
      </c>
      <c r="R242" s="226">
        <f>Q242*H242</f>
        <v>0.1059633</v>
      </c>
      <c r="S242" s="226">
        <v>0</v>
      </c>
      <c r="T242" s="22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8" t="s">
        <v>198</v>
      </c>
      <c r="AT242" s="228" t="s">
        <v>195</v>
      </c>
      <c r="AU242" s="228" t="s">
        <v>84</v>
      </c>
      <c r="AY242" s="18" t="s">
        <v>120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8" t="s">
        <v>82</v>
      </c>
      <c r="BK242" s="229">
        <f>ROUND(I242*H242,2)</f>
        <v>0</v>
      </c>
      <c r="BL242" s="18" t="s">
        <v>162</v>
      </c>
      <c r="BM242" s="228" t="s">
        <v>276</v>
      </c>
    </row>
    <row r="243" s="14" customFormat="1">
      <c r="A243" s="14"/>
      <c r="B243" s="241"/>
      <c r="C243" s="242"/>
      <c r="D243" s="232" t="s">
        <v>129</v>
      </c>
      <c r="E243" s="242"/>
      <c r="F243" s="244" t="s">
        <v>277</v>
      </c>
      <c r="G243" s="242"/>
      <c r="H243" s="245">
        <v>353.21100000000001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129</v>
      </c>
      <c r="AU243" s="251" t="s">
        <v>84</v>
      </c>
      <c r="AV243" s="14" t="s">
        <v>84</v>
      </c>
      <c r="AW243" s="14" t="s">
        <v>4</v>
      </c>
      <c r="AX243" s="14" t="s">
        <v>82</v>
      </c>
      <c r="AY243" s="251" t="s">
        <v>120</v>
      </c>
    </row>
    <row r="244" s="2" customFormat="1" ht="24.15" customHeight="1">
      <c r="A244" s="39"/>
      <c r="B244" s="40"/>
      <c r="C244" s="216" t="s">
        <v>278</v>
      </c>
      <c r="D244" s="216" t="s">
        <v>123</v>
      </c>
      <c r="E244" s="217" t="s">
        <v>279</v>
      </c>
      <c r="F244" s="218" t="s">
        <v>280</v>
      </c>
      <c r="G244" s="219" t="s">
        <v>161</v>
      </c>
      <c r="H244" s="220">
        <v>22.039999999999999</v>
      </c>
      <c r="I244" s="221"/>
      <c r="J244" s="222">
        <f>ROUND(I244*H244,2)</f>
        <v>0</v>
      </c>
      <c r="K244" s="223"/>
      <c r="L244" s="45"/>
      <c r="M244" s="224" t="s">
        <v>1</v>
      </c>
      <c r="N244" s="225" t="s">
        <v>39</v>
      </c>
      <c r="O244" s="92"/>
      <c r="P244" s="226">
        <f>O244*H244</f>
        <v>0</v>
      </c>
      <c r="Q244" s="226">
        <v>3.0000000000000001E-05</v>
      </c>
      <c r="R244" s="226">
        <f>Q244*H244</f>
        <v>0.00066120000000000003</v>
      </c>
      <c r="S244" s="226">
        <v>0</v>
      </c>
      <c r="T244" s="22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8" t="s">
        <v>162</v>
      </c>
      <c r="AT244" s="228" t="s">
        <v>123</v>
      </c>
      <c r="AU244" s="228" t="s">
        <v>84</v>
      </c>
      <c r="AY244" s="18" t="s">
        <v>120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8" t="s">
        <v>82</v>
      </c>
      <c r="BK244" s="229">
        <f>ROUND(I244*H244,2)</f>
        <v>0</v>
      </c>
      <c r="BL244" s="18" t="s">
        <v>162</v>
      </c>
      <c r="BM244" s="228" t="s">
        <v>281</v>
      </c>
    </row>
    <row r="245" s="13" customFormat="1">
      <c r="A245" s="13"/>
      <c r="B245" s="230"/>
      <c r="C245" s="231"/>
      <c r="D245" s="232" t="s">
        <v>129</v>
      </c>
      <c r="E245" s="233" t="s">
        <v>1</v>
      </c>
      <c r="F245" s="234" t="s">
        <v>169</v>
      </c>
      <c r="G245" s="231"/>
      <c r="H245" s="233" t="s">
        <v>1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129</v>
      </c>
      <c r="AU245" s="240" t="s">
        <v>84</v>
      </c>
      <c r="AV245" s="13" t="s">
        <v>82</v>
      </c>
      <c r="AW245" s="13" t="s">
        <v>31</v>
      </c>
      <c r="AX245" s="13" t="s">
        <v>74</v>
      </c>
      <c r="AY245" s="240" t="s">
        <v>120</v>
      </c>
    </row>
    <row r="246" s="14" customFormat="1">
      <c r="A246" s="14"/>
      <c r="B246" s="241"/>
      <c r="C246" s="242"/>
      <c r="D246" s="232" t="s">
        <v>129</v>
      </c>
      <c r="E246" s="243" t="s">
        <v>1</v>
      </c>
      <c r="F246" s="244" t="s">
        <v>282</v>
      </c>
      <c r="G246" s="242"/>
      <c r="H246" s="245">
        <v>20.800000000000001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129</v>
      </c>
      <c r="AU246" s="251" t="s">
        <v>84</v>
      </c>
      <c r="AV246" s="14" t="s">
        <v>84</v>
      </c>
      <c r="AW246" s="14" t="s">
        <v>31</v>
      </c>
      <c r="AX246" s="14" t="s">
        <v>74</v>
      </c>
      <c r="AY246" s="251" t="s">
        <v>120</v>
      </c>
    </row>
    <row r="247" s="13" customFormat="1">
      <c r="A247" s="13"/>
      <c r="B247" s="230"/>
      <c r="C247" s="231"/>
      <c r="D247" s="232" t="s">
        <v>129</v>
      </c>
      <c r="E247" s="233" t="s">
        <v>1</v>
      </c>
      <c r="F247" s="234" t="s">
        <v>171</v>
      </c>
      <c r="G247" s="231"/>
      <c r="H247" s="233" t="s">
        <v>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129</v>
      </c>
      <c r="AU247" s="240" t="s">
        <v>84</v>
      </c>
      <c r="AV247" s="13" t="s">
        <v>82</v>
      </c>
      <c r="AW247" s="13" t="s">
        <v>31</v>
      </c>
      <c r="AX247" s="13" t="s">
        <v>74</v>
      </c>
      <c r="AY247" s="240" t="s">
        <v>120</v>
      </c>
    </row>
    <row r="248" s="14" customFormat="1">
      <c r="A248" s="14"/>
      <c r="B248" s="241"/>
      <c r="C248" s="242"/>
      <c r="D248" s="232" t="s">
        <v>129</v>
      </c>
      <c r="E248" s="243" t="s">
        <v>1</v>
      </c>
      <c r="F248" s="244" t="s">
        <v>283</v>
      </c>
      <c r="G248" s="242"/>
      <c r="H248" s="245">
        <v>1.24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129</v>
      </c>
      <c r="AU248" s="251" t="s">
        <v>84</v>
      </c>
      <c r="AV248" s="14" t="s">
        <v>84</v>
      </c>
      <c r="AW248" s="14" t="s">
        <v>31</v>
      </c>
      <c r="AX248" s="14" t="s">
        <v>74</v>
      </c>
      <c r="AY248" s="251" t="s">
        <v>120</v>
      </c>
    </row>
    <row r="249" s="15" customFormat="1">
      <c r="A249" s="15"/>
      <c r="B249" s="252"/>
      <c r="C249" s="253"/>
      <c r="D249" s="232" t="s">
        <v>129</v>
      </c>
      <c r="E249" s="254" t="s">
        <v>1</v>
      </c>
      <c r="F249" s="255" t="s">
        <v>173</v>
      </c>
      <c r="G249" s="253"/>
      <c r="H249" s="256">
        <v>22.039999999999999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2" t="s">
        <v>129</v>
      </c>
      <c r="AU249" s="262" t="s">
        <v>84</v>
      </c>
      <c r="AV249" s="15" t="s">
        <v>127</v>
      </c>
      <c r="AW249" s="15" t="s">
        <v>31</v>
      </c>
      <c r="AX249" s="15" t="s">
        <v>82</v>
      </c>
      <c r="AY249" s="262" t="s">
        <v>120</v>
      </c>
    </row>
    <row r="250" s="2" customFormat="1" ht="16.5" customHeight="1">
      <c r="A250" s="39"/>
      <c r="B250" s="40"/>
      <c r="C250" s="274" t="s">
        <v>284</v>
      </c>
      <c r="D250" s="274" t="s">
        <v>195</v>
      </c>
      <c r="E250" s="275" t="s">
        <v>196</v>
      </c>
      <c r="F250" s="276" t="s">
        <v>197</v>
      </c>
      <c r="G250" s="277" t="s">
        <v>161</v>
      </c>
      <c r="H250" s="278">
        <v>26.448</v>
      </c>
      <c r="I250" s="279"/>
      <c r="J250" s="280">
        <f>ROUND(I250*H250,2)</f>
        <v>0</v>
      </c>
      <c r="K250" s="281"/>
      <c r="L250" s="282"/>
      <c r="M250" s="283" t="s">
        <v>1</v>
      </c>
      <c r="N250" s="284" t="s">
        <v>39</v>
      </c>
      <c r="O250" s="92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8" t="s">
        <v>198</v>
      </c>
      <c r="AT250" s="228" t="s">
        <v>195</v>
      </c>
      <c r="AU250" s="228" t="s">
        <v>84</v>
      </c>
      <c r="AY250" s="18" t="s">
        <v>120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8" t="s">
        <v>82</v>
      </c>
      <c r="BK250" s="229">
        <f>ROUND(I250*H250,2)</f>
        <v>0</v>
      </c>
      <c r="BL250" s="18" t="s">
        <v>162</v>
      </c>
      <c r="BM250" s="228" t="s">
        <v>285</v>
      </c>
    </row>
    <row r="251" s="14" customFormat="1">
      <c r="A251" s="14"/>
      <c r="B251" s="241"/>
      <c r="C251" s="242"/>
      <c r="D251" s="232" t="s">
        <v>129</v>
      </c>
      <c r="E251" s="242"/>
      <c r="F251" s="244" t="s">
        <v>286</v>
      </c>
      <c r="G251" s="242"/>
      <c r="H251" s="245">
        <v>26.448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129</v>
      </c>
      <c r="AU251" s="251" t="s">
        <v>84</v>
      </c>
      <c r="AV251" s="14" t="s">
        <v>84</v>
      </c>
      <c r="AW251" s="14" t="s">
        <v>4</v>
      </c>
      <c r="AX251" s="14" t="s">
        <v>82</v>
      </c>
      <c r="AY251" s="251" t="s">
        <v>120</v>
      </c>
    </row>
    <row r="252" s="2" customFormat="1" ht="24.15" customHeight="1">
      <c r="A252" s="39"/>
      <c r="B252" s="40"/>
      <c r="C252" s="216" t="s">
        <v>287</v>
      </c>
      <c r="D252" s="216" t="s">
        <v>123</v>
      </c>
      <c r="E252" s="217" t="s">
        <v>288</v>
      </c>
      <c r="F252" s="218" t="s">
        <v>289</v>
      </c>
      <c r="G252" s="219" t="s">
        <v>290</v>
      </c>
      <c r="H252" s="285"/>
      <c r="I252" s="221"/>
      <c r="J252" s="222">
        <f>ROUND(I252*H252,2)</f>
        <v>0</v>
      </c>
      <c r="K252" s="223"/>
      <c r="L252" s="45"/>
      <c r="M252" s="224" t="s">
        <v>1</v>
      </c>
      <c r="N252" s="225" t="s">
        <v>39</v>
      </c>
      <c r="O252" s="92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8" t="s">
        <v>162</v>
      </c>
      <c r="AT252" s="228" t="s">
        <v>123</v>
      </c>
      <c r="AU252" s="228" t="s">
        <v>84</v>
      </c>
      <c r="AY252" s="18" t="s">
        <v>120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8" t="s">
        <v>82</v>
      </c>
      <c r="BK252" s="229">
        <f>ROUND(I252*H252,2)</f>
        <v>0</v>
      </c>
      <c r="BL252" s="18" t="s">
        <v>162</v>
      </c>
      <c r="BM252" s="228" t="s">
        <v>291</v>
      </c>
    </row>
    <row r="253" s="12" customFormat="1" ht="22.8" customHeight="1">
      <c r="A253" s="12"/>
      <c r="B253" s="200"/>
      <c r="C253" s="201"/>
      <c r="D253" s="202" t="s">
        <v>73</v>
      </c>
      <c r="E253" s="214" t="s">
        <v>292</v>
      </c>
      <c r="F253" s="214" t="s">
        <v>293</v>
      </c>
      <c r="G253" s="201"/>
      <c r="H253" s="201"/>
      <c r="I253" s="204"/>
      <c r="J253" s="215">
        <f>BK253</f>
        <v>0</v>
      </c>
      <c r="K253" s="201"/>
      <c r="L253" s="206"/>
      <c r="M253" s="207"/>
      <c r="N253" s="208"/>
      <c r="O253" s="208"/>
      <c r="P253" s="209">
        <f>SUM(P254:P298)</f>
        <v>0</v>
      </c>
      <c r="Q253" s="208"/>
      <c r="R253" s="209">
        <f>SUM(R254:R298)</f>
        <v>2.5750312000000002</v>
      </c>
      <c r="S253" s="208"/>
      <c r="T253" s="210">
        <f>SUM(T254:T298)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1" t="s">
        <v>84</v>
      </c>
      <c r="AT253" s="212" t="s">
        <v>73</v>
      </c>
      <c r="AU253" s="212" t="s">
        <v>82</v>
      </c>
      <c r="AY253" s="211" t="s">
        <v>120</v>
      </c>
      <c r="BK253" s="213">
        <f>SUM(BK254:BK298)</f>
        <v>0</v>
      </c>
    </row>
    <row r="254" s="2" customFormat="1" ht="24.15" customHeight="1">
      <c r="A254" s="39"/>
      <c r="B254" s="40"/>
      <c r="C254" s="216" t="s">
        <v>294</v>
      </c>
      <c r="D254" s="216" t="s">
        <v>123</v>
      </c>
      <c r="E254" s="217" t="s">
        <v>295</v>
      </c>
      <c r="F254" s="218" t="s">
        <v>296</v>
      </c>
      <c r="G254" s="219" t="s">
        <v>161</v>
      </c>
      <c r="H254" s="220">
        <v>20.399999999999999</v>
      </c>
      <c r="I254" s="221"/>
      <c r="J254" s="222">
        <f>ROUND(I254*H254,2)</f>
        <v>0</v>
      </c>
      <c r="K254" s="223"/>
      <c r="L254" s="45"/>
      <c r="M254" s="224" t="s">
        <v>1</v>
      </c>
      <c r="N254" s="225" t="s">
        <v>39</v>
      </c>
      <c r="O254" s="92"/>
      <c r="P254" s="226">
        <f>O254*H254</f>
        <v>0</v>
      </c>
      <c r="Q254" s="226">
        <v>0.0060000000000000001</v>
      </c>
      <c r="R254" s="226">
        <f>Q254*H254</f>
        <v>0.1224</v>
      </c>
      <c r="S254" s="226">
        <v>0</v>
      </c>
      <c r="T254" s="22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8" t="s">
        <v>162</v>
      </c>
      <c r="AT254" s="228" t="s">
        <v>123</v>
      </c>
      <c r="AU254" s="228" t="s">
        <v>84</v>
      </c>
      <c r="AY254" s="18" t="s">
        <v>120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8" t="s">
        <v>82</v>
      </c>
      <c r="BK254" s="229">
        <f>ROUND(I254*H254,2)</f>
        <v>0</v>
      </c>
      <c r="BL254" s="18" t="s">
        <v>162</v>
      </c>
      <c r="BM254" s="228" t="s">
        <v>297</v>
      </c>
    </row>
    <row r="255" s="13" customFormat="1">
      <c r="A255" s="13"/>
      <c r="B255" s="230"/>
      <c r="C255" s="231"/>
      <c r="D255" s="232" t="s">
        <v>129</v>
      </c>
      <c r="E255" s="233" t="s">
        <v>1</v>
      </c>
      <c r="F255" s="234" t="s">
        <v>222</v>
      </c>
      <c r="G255" s="231"/>
      <c r="H255" s="233" t="s">
        <v>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129</v>
      </c>
      <c r="AU255" s="240" t="s">
        <v>84</v>
      </c>
      <c r="AV255" s="13" t="s">
        <v>82</v>
      </c>
      <c r="AW255" s="13" t="s">
        <v>31</v>
      </c>
      <c r="AX255" s="13" t="s">
        <v>74</v>
      </c>
      <c r="AY255" s="240" t="s">
        <v>120</v>
      </c>
    </row>
    <row r="256" s="14" customFormat="1">
      <c r="A256" s="14"/>
      <c r="B256" s="241"/>
      <c r="C256" s="242"/>
      <c r="D256" s="232" t="s">
        <v>129</v>
      </c>
      <c r="E256" s="243" t="s">
        <v>1</v>
      </c>
      <c r="F256" s="244" t="s">
        <v>298</v>
      </c>
      <c r="G256" s="242"/>
      <c r="H256" s="245">
        <v>19.199999999999999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1" t="s">
        <v>129</v>
      </c>
      <c r="AU256" s="251" t="s">
        <v>84</v>
      </c>
      <c r="AV256" s="14" t="s">
        <v>84</v>
      </c>
      <c r="AW256" s="14" t="s">
        <v>31</v>
      </c>
      <c r="AX256" s="14" t="s">
        <v>74</v>
      </c>
      <c r="AY256" s="251" t="s">
        <v>120</v>
      </c>
    </row>
    <row r="257" s="13" customFormat="1">
      <c r="A257" s="13"/>
      <c r="B257" s="230"/>
      <c r="C257" s="231"/>
      <c r="D257" s="232" t="s">
        <v>129</v>
      </c>
      <c r="E257" s="233" t="s">
        <v>1</v>
      </c>
      <c r="F257" s="234" t="s">
        <v>224</v>
      </c>
      <c r="G257" s="231"/>
      <c r="H257" s="233" t="s">
        <v>1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129</v>
      </c>
      <c r="AU257" s="240" t="s">
        <v>84</v>
      </c>
      <c r="AV257" s="13" t="s">
        <v>82</v>
      </c>
      <c r="AW257" s="13" t="s">
        <v>31</v>
      </c>
      <c r="AX257" s="13" t="s">
        <v>74</v>
      </c>
      <c r="AY257" s="240" t="s">
        <v>120</v>
      </c>
    </row>
    <row r="258" s="14" customFormat="1">
      <c r="A258" s="14"/>
      <c r="B258" s="241"/>
      <c r="C258" s="242"/>
      <c r="D258" s="232" t="s">
        <v>129</v>
      </c>
      <c r="E258" s="243" t="s">
        <v>1</v>
      </c>
      <c r="F258" s="244" t="s">
        <v>299</v>
      </c>
      <c r="G258" s="242"/>
      <c r="H258" s="245">
        <v>1.2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129</v>
      </c>
      <c r="AU258" s="251" t="s">
        <v>84</v>
      </c>
      <c r="AV258" s="14" t="s">
        <v>84</v>
      </c>
      <c r="AW258" s="14" t="s">
        <v>31</v>
      </c>
      <c r="AX258" s="14" t="s">
        <v>74</v>
      </c>
      <c r="AY258" s="251" t="s">
        <v>120</v>
      </c>
    </row>
    <row r="259" s="15" customFormat="1">
      <c r="A259" s="15"/>
      <c r="B259" s="252"/>
      <c r="C259" s="253"/>
      <c r="D259" s="232" t="s">
        <v>129</v>
      </c>
      <c r="E259" s="254" t="s">
        <v>1</v>
      </c>
      <c r="F259" s="255" t="s">
        <v>173</v>
      </c>
      <c r="G259" s="253"/>
      <c r="H259" s="256">
        <v>20.399999999999999</v>
      </c>
      <c r="I259" s="257"/>
      <c r="J259" s="253"/>
      <c r="K259" s="253"/>
      <c r="L259" s="258"/>
      <c r="M259" s="259"/>
      <c r="N259" s="260"/>
      <c r="O259" s="260"/>
      <c r="P259" s="260"/>
      <c r="Q259" s="260"/>
      <c r="R259" s="260"/>
      <c r="S259" s="260"/>
      <c r="T259" s="26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2" t="s">
        <v>129</v>
      </c>
      <c r="AU259" s="262" t="s">
        <v>84</v>
      </c>
      <c r="AV259" s="15" t="s">
        <v>127</v>
      </c>
      <c r="AW259" s="15" t="s">
        <v>31</v>
      </c>
      <c r="AX259" s="15" t="s">
        <v>82</v>
      </c>
      <c r="AY259" s="262" t="s">
        <v>120</v>
      </c>
    </row>
    <row r="260" s="2" customFormat="1" ht="24.15" customHeight="1">
      <c r="A260" s="39"/>
      <c r="B260" s="40"/>
      <c r="C260" s="274" t="s">
        <v>300</v>
      </c>
      <c r="D260" s="274" t="s">
        <v>195</v>
      </c>
      <c r="E260" s="275" t="s">
        <v>301</v>
      </c>
      <c r="F260" s="276" t="s">
        <v>302</v>
      </c>
      <c r="G260" s="277" t="s">
        <v>161</v>
      </c>
      <c r="H260" s="278">
        <v>21.420000000000002</v>
      </c>
      <c r="I260" s="279"/>
      <c r="J260" s="280">
        <f>ROUND(I260*H260,2)</f>
        <v>0</v>
      </c>
      <c r="K260" s="281"/>
      <c r="L260" s="282"/>
      <c r="M260" s="283" t="s">
        <v>1</v>
      </c>
      <c r="N260" s="284" t="s">
        <v>39</v>
      </c>
      <c r="O260" s="92"/>
      <c r="P260" s="226">
        <f>O260*H260</f>
        <v>0</v>
      </c>
      <c r="Q260" s="226">
        <v>0.0030000000000000001</v>
      </c>
      <c r="R260" s="226">
        <f>Q260*H260</f>
        <v>0.064260000000000012</v>
      </c>
      <c r="S260" s="226">
        <v>0</v>
      </c>
      <c r="T260" s="22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8" t="s">
        <v>198</v>
      </c>
      <c r="AT260" s="228" t="s">
        <v>195</v>
      </c>
      <c r="AU260" s="228" t="s">
        <v>84</v>
      </c>
      <c r="AY260" s="18" t="s">
        <v>120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8" t="s">
        <v>82</v>
      </c>
      <c r="BK260" s="229">
        <f>ROUND(I260*H260,2)</f>
        <v>0</v>
      </c>
      <c r="BL260" s="18" t="s">
        <v>162</v>
      </c>
      <c r="BM260" s="228" t="s">
        <v>303</v>
      </c>
    </row>
    <row r="261" s="14" customFormat="1">
      <c r="A261" s="14"/>
      <c r="B261" s="241"/>
      <c r="C261" s="242"/>
      <c r="D261" s="232" t="s">
        <v>129</v>
      </c>
      <c r="E261" s="242"/>
      <c r="F261" s="244" t="s">
        <v>304</v>
      </c>
      <c r="G261" s="242"/>
      <c r="H261" s="245">
        <v>21.420000000000002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129</v>
      </c>
      <c r="AU261" s="251" t="s">
        <v>84</v>
      </c>
      <c r="AV261" s="14" t="s">
        <v>84</v>
      </c>
      <c r="AW261" s="14" t="s">
        <v>4</v>
      </c>
      <c r="AX261" s="14" t="s">
        <v>82</v>
      </c>
      <c r="AY261" s="251" t="s">
        <v>120</v>
      </c>
    </row>
    <row r="262" s="2" customFormat="1" ht="24.15" customHeight="1">
      <c r="A262" s="39"/>
      <c r="B262" s="40"/>
      <c r="C262" s="216" t="s">
        <v>305</v>
      </c>
      <c r="D262" s="216" t="s">
        <v>123</v>
      </c>
      <c r="E262" s="217" t="s">
        <v>306</v>
      </c>
      <c r="F262" s="218" t="s">
        <v>307</v>
      </c>
      <c r="G262" s="219" t="s">
        <v>161</v>
      </c>
      <c r="H262" s="220">
        <v>252.75999999999999</v>
      </c>
      <c r="I262" s="221"/>
      <c r="J262" s="222">
        <f>ROUND(I262*H262,2)</f>
        <v>0</v>
      </c>
      <c r="K262" s="223"/>
      <c r="L262" s="45"/>
      <c r="M262" s="224" t="s">
        <v>1</v>
      </c>
      <c r="N262" s="225" t="s">
        <v>39</v>
      </c>
      <c r="O262" s="92"/>
      <c r="P262" s="226">
        <f>O262*H262</f>
        <v>0</v>
      </c>
      <c r="Q262" s="226">
        <v>0.00116</v>
      </c>
      <c r="R262" s="226">
        <f>Q262*H262</f>
        <v>0.29320160000000001</v>
      </c>
      <c r="S262" s="226">
        <v>0</v>
      </c>
      <c r="T262" s="22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8" t="s">
        <v>162</v>
      </c>
      <c r="AT262" s="228" t="s">
        <v>123</v>
      </c>
      <c r="AU262" s="228" t="s">
        <v>84</v>
      </c>
      <c r="AY262" s="18" t="s">
        <v>120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8" t="s">
        <v>82</v>
      </c>
      <c r="BK262" s="229">
        <f>ROUND(I262*H262,2)</f>
        <v>0</v>
      </c>
      <c r="BL262" s="18" t="s">
        <v>162</v>
      </c>
      <c r="BM262" s="228" t="s">
        <v>308</v>
      </c>
    </row>
    <row r="263" s="13" customFormat="1">
      <c r="A263" s="13"/>
      <c r="B263" s="230"/>
      <c r="C263" s="231"/>
      <c r="D263" s="232" t="s">
        <v>129</v>
      </c>
      <c r="E263" s="233" t="s">
        <v>1</v>
      </c>
      <c r="F263" s="234" t="s">
        <v>309</v>
      </c>
      <c r="G263" s="231"/>
      <c r="H263" s="233" t="s">
        <v>1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129</v>
      </c>
      <c r="AU263" s="240" t="s">
        <v>84</v>
      </c>
      <c r="AV263" s="13" t="s">
        <v>82</v>
      </c>
      <c r="AW263" s="13" t="s">
        <v>31</v>
      </c>
      <c r="AX263" s="13" t="s">
        <v>74</v>
      </c>
      <c r="AY263" s="240" t="s">
        <v>120</v>
      </c>
    </row>
    <row r="264" s="14" customFormat="1">
      <c r="A264" s="14"/>
      <c r="B264" s="241"/>
      <c r="C264" s="242"/>
      <c r="D264" s="232" t="s">
        <v>129</v>
      </c>
      <c r="E264" s="243" t="s">
        <v>1</v>
      </c>
      <c r="F264" s="244" t="s">
        <v>166</v>
      </c>
      <c r="G264" s="242"/>
      <c r="H264" s="245">
        <v>252.75999999999999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1" t="s">
        <v>129</v>
      </c>
      <c r="AU264" s="251" t="s">
        <v>84</v>
      </c>
      <c r="AV264" s="14" t="s">
        <v>84</v>
      </c>
      <c r="AW264" s="14" t="s">
        <v>31</v>
      </c>
      <c r="AX264" s="14" t="s">
        <v>82</v>
      </c>
      <c r="AY264" s="251" t="s">
        <v>120</v>
      </c>
    </row>
    <row r="265" s="2" customFormat="1" ht="24.15" customHeight="1">
      <c r="A265" s="39"/>
      <c r="B265" s="40"/>
      <c r="C265" s="274" t="s">
        <v>310</v>
      </c>
      <c r="D265" s="274" t="s">
        <v>195</v>
      </c>
      <c r="E265" s="275" t="s">
        <v>311</v>
      </c>
      <c r="F265" s="276" t="s">
        <v>312</v>
      </c>
      <c r="G265" s="277" t="s">
        <v>161</v>
      </c>
      <c r="H265" s="278">
        <v>252.798</v>
      </c>
      <c r="I265" s="279"/>
      <c r="J265" s="280">
        <f>ROUND(I265*H265,2)</f>
        <v>0</v>
      </c>
      <c r="K265" s="281"/>
      <c r="L265" s="282"/>
      <c r="M265" s="283" t="s">
        <v>1</v>
      </c>
      <c r="N265" s="284" t="s">
        <v>39</v>
      </c>
      <c r="O265" s="92"/>
      <c r="P265" s="226">
        <f>O265*H265</f>
        <v>0</v>
      </c>
      <c r="Q265" s="226">
        <v>0.0035000000000000001</v>
      </c>
      <c r="R265" s="226">
        <f>Q265*H265</f>
        <v>0.88479300000000005</v>
      </c>
      <c r="S265" s="226">
        <v>0</v>
      </c>
      <c r="T265" s="22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8" t="s">
        <v>198</v>
      </c>
      <c r="AT265" s="228" t="s">
        <v>195</v>
      </c>
      <c r="AU265" s="228" t="s">
        <v>84</v>
      </c>
      <c r="AY265" s="18" t="s">
        <v>120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8" t="s">
        <v>82</v>
      </c>
      <c r="BK265" s="229">
        <f>ROUND(I265*H265,2)</f>
        <v>0</v>
      </c>
      <c r="BL265" s="18" t="s">
        <v>162</v>
      </c>
      <c r="BM265" s="228" t="s">
        <v>313</v>
      </c>
    </row>
    <row r="266" s="13" customFormat="1">
      <c r="A266" s="13"/>
      <c r="B266" s="230"/>
      <c r="C266" s="231"/>
      <c r="D266" s="232" t="s">
        <v>129</v>
      </c>
      <c r="E266" s="233" t="s">
        <v>1</v>
      </c>
      <c r="F266" s="234" t="s">
        <v>165</v>
      </c>
      <c r="G266" s="231"/>
      <c r="H266" s="233" t="s">
        <v>1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129</v>
      </c>
      <c r="AU266" s="240" t="s">
        <v>84</v>
      </c>
      <c r="AV266" s="13" t="s">
        <v>82</v>
      </c>
      <c r="AW266" s="13" t="s">
        <v>31</v>
      </c>
      <c r="AX266" s="13" t="s">
        <v>74</v>
      </c>
      <c r="AY266" s="240" t="s">
        <v>120</v>
      </c>
    </row>
    <row r="267" s="14" customFormat="1">
      <c r="A267" s="14"/>
      <c r="B267" s="241"/>
      <c r="C267" s="242"/>
      <c r="D267" s="232" t="s">
        <v>129</v>
      </c>
      <c r="E267" s="243" t="s">
        <v>1</v>
      </c>
      <c r="F267" s="244" t="s">
        <v>314</v>
      </c>
      <c r="G267" s="242"/>
      <c r="H267" s="245">
        <v>252.75999999999999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129</v>
      </c>
      <c r="AU267" s="251" t="s">
        <v>84</v>
      </c>
      <c r="AV267" s="14" t="s">
        <v>84</v>
      </c>
      <c r="AW267" s="14" t="s">
        <v>31</v>
      </c>
      <c r="AX267" s="14" t="s">
        <v>74</v>
      </c>
      <c r="AY267" s="251" t="s">
        <v>120</v>
      </c>
    </row>
    <row r="268" s="13" customFormat="1">
      <c r="A268" s="13"/>
      <c r="B268" s="230"/>
      <c r="C268" s="231"/>
      <c r="D268" s="232" t="s">
        <v>129</v>
      </c>
      <c r="E268" s="233" t="s">
        <v>1</v>
      </c>
      <c r="F268" s="234" t="s">
        <v>315</v>
      </c>
      <c r="G268" s="231"/>
      <c r="H268" s="233" t="s">
        <v>1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129</v>
      </c>
      <c r="AU268" s="240" t="s">
        <v>84</v>
      </c>
      <c r="AV268" s="13" t="s">
        <v>82</v>
      </c>
      <c r="AW268" s="13" t="s">
        <v>31</v>
      </c>
      <c r="AX268" s="13" t="s">
        <v>74</v>
      </c>
      <c r="AY268" s="240" t="s">
        <v>120</v>
      </c>
    </row>
    <row r="269" s="14" customFormat="1">
      <c r="A269" s="14"/>
      <c r="B269" s="241"/>
      <c r="C269" s="242"/>
      <c r="D269" s="232" t="s">
        <v>129</v>
      </c>
      <c r="E269" s="243" t="s">
        <v>1</v>
      </c>
      <c r="F269" s="244" t="s">
        <v>316</v>
      </c>
      <c r="G269" s="242"/>
      <c r="H269" s="245">
        <v>-12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1" t="s">
        <v>129</v>
      </c>
      <c r="AU269" s="251" t="s">
        <v>84</v>
      </c>
      <c r="AV269" s="14" t="s">
        <v>84</v>
      </c>
      <c r="AW269" s="14" t="s">
        <v>31</v>
      </c>
      <c r="AX269" s="14" t="s">
        <v>74</v>
      </c>
      <c r="AY269" s="251" t="s">
        <v>120</v>
      </c>
    </row>
    <row r="270" s="16" customFormat="1">
      <c r="A270" s="16"/>
      <c r="B270" s="263"/>
      <c r="C270" s="264"/>
      <c r="D270" s="232" t="s">
        <v>129</v>
      </c>
      <c r="E270" s="265" t="s">
        <v>1</v>
      </c>
      <c r="F270" s="266" t="s">
        <v>191</v>
      </c>
      <c r="G270" s="264"/>
      <c r="H270" s="267">
        <v>240.75999999999999</v>
      </c>
      <c r="I270" s="268"/>
      <c r="J270" s="264"/>
      <c r="K270" s="264"/>
      <c r="L270" s="269"/>
      <c r="M270" s="270"/>
      <c r="N270" s="271"/>
      <c r="O270" s="271"/>
      <c r="P270" s="271"/>
      <c r="Q270" s="271"/>
      <c r="R270" s="271"/>
      <c r="S270" s="271"/>
      <c r="T270" s="272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3" t="s">
        <v>129</v>
      </c>
      <c r="AU270" s="273" t="s">
        <v>84</v>
      </c>
      <c r="AV270" s="16" t="s">
        <v>137</v>
      </c>
      <c r="AW270" s="16" t="s">
        <v>31</v>
      </c>
      <c r="AX270" s="16" t="s">
        <v>74</v>
      </c>
      <c r="AY270" s="273" t="s">
        <v>120</v>
      </c>
    </row>
    <row r="271" s="13" customFormat="1">
      <c r="A271" s="13"/>
      <c r="B271" s="230"/>
      <c r="C271" s="231"/>
      <c r="D271" s="232" t="s">
        <v>129</v>
      </c>
      <c r="E271" s="233" t="s">
        <v>1</v>
      </c>
      <c r="F271" s="234" t="s">
        <v>256</v>
      </c>
      <c r="G271" s="231"/>
      <c r="H271" s="233" t="s">
        <v>1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129</v>
      </c>
      <c r="AU271" s="240" t="s">
        <v>84</v>
      </c>
      <c r="AV271" s="13" t="s">
        <v>82</v>
      </c>
      <c r="AW271" s="13" t="s">
        <v>31</v>
      </c>
      <c r="AX271" s="13" t="s">
        <v>74</v>
      </c>
      <c r="AY271" s="240" t="s">
        <v>120</v>
      </c>
    </row>
    <row r="272" s="14" customFormat="1">
      <c r="A272" s="14"/>
      <c r="B272" s="241"/>
      <c r="C272" s="242"/>
      <c r="D272" s="232" t="s">
        <v>129</v>
      </c>
      <c r="E272" s="243" t="s">
        <v>1</v>
      </c>
      <c r="F272" s="244" t="s">
        <v>317</v>
      </c>
      <c r="G272" s="242"/>
      <c r="H272" s="245">
        <v>12.038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129</v>
      </c>
      <c r="AU272" s="251" t="s">
        <v>84</v>
      </c>
      <c r="AV272" s="14" t="s">
        <v>84</v>
      </c>
      <c r="AW272" s="14" t="s">
        <v>31</v>
      </c>
      <c r="AX272" s="14" t="s">
        <v>74</v>
      </c>
      <c r="AY272" s="251" t="s">
        <v>120</v>
      </c>
    </row>
    <row r="273" s="15" customFormat="1">
      <c r="A273" s="15"/>
      <c r="B273" s="252"/>
      <c r="C273" s="253"/>
      <c r="D273" s="232" t="s">
        <v>129</v>
      </c>
      <c r="E273" s="254" t="s">
        <v>1</v>
      </c>
      <c r="F273" s="255" t="s">
        <v>173</v>
      </c>
      <c r="G273" s="253"/>
      <c r="H273" s="256">
        <v>252.798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2" t="s">
        <v>129</v>
      </c>
      <c r="AU273" s="262" t="s">
        <v>84</v>
      </c>
      <c r="AV273" s="15" t="s">
        <v>127</v>
      </c>
      <c r="AW273" s="15" t="s">
        <v>31</v>
      </c>
      <c r="AX273" s="15" t="s">
        <v>82</v>
      </c>
      <c r="AY273" s="262" t="s">
        <v>120</v>
      </c>
    </row>
    <row r="274" s="2" customFormat="1" ht="24.15" customHeight="1">
      <c r="A274" s="39"/>
      <c r="B274" s="40"/>
      <c r="C274" s="274" t="s">
        <v>198</v>
      </c>
      <c r="D274" s="274" t="s">
        <v>195</v>
      </c>
      <c r="E274" s="275" t="s">
        <v>318</v>
      </c>
      <c r="F274" s="276" t="s">
        <v>319</v>
      </c>
      <c r="G274" s="277" t="s">
        <v>161</v>
      </c>
      <c r="H274" s="278">
        <v>12.6</v>
      </c>
      <c r="I274" s="279"/>
      <c r="J274" s="280">
        <f>ROUND(I274*H274,2)</f>
        <v>0</v>
      </c>
      <c r="K274" s="281"/>
      <c r="L274" s="282"/>
      <c r="M274" s="283" t="s">
        <v>1</v>
      </c>
      <c r="N274" s="284" t="s">
        <v>39</v>
      </c>
      <c r="O274" s="92"/>
      <c r="P274" s="226">
        <f>O274*H274</f>
        <v>0</v>
      </c>
      <c r="Q274" s="226">
        <v>0.021000000000000001</v>
      </c>
      <c r="R274" s="226">
        <f>Q274*H274</f>
        <v>0.2646</v>
      </c>
      <c r="S274" s="226">
        <v>0</v>
      </c>
      <c r="T274" s="22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8" t="s">
        <v>198</v>
      </c>
      <c r="AT274" s="228" t="s">
        <v>195</v>
      </c>
      <c r="AU274" s="228" t="s">
        <v>84</v>
      </c>
      <c r="AY274" s="18" t="s">
        <v>120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8" t="s">
        <v>82</v>
      </c>
      <c r="BK274" s="229">
        <f>ROUND(I274*H274,2)</f>
        <v>0</v>
      </c>
      <c r="BL274" s="18" t="s">
        <v>162</v>
      </c>
      <c r="BM274" s="228" t="s">
        <v>320</v>
      </c>
    </row>
    <row r="275" s="13" customFormat="1">
      <c r="A275" s="13"/>
      <c r="B275" s="230"/>
      <c r="C275" s="231"/>
      <c r="D275" s="232" t="s">
        <v>129</v>
      </c>
      <c r="E275" s="233" t="s">
        <v>1</v>
      </c>
      <c r="F275" s="234" t="s">
        <v>321</v>
      </c>
      <c r="G275" s="231"/>
      <c r="H275" s="233" t="s">
        <v>1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129</v>
      </c>
      <c r="AU275" s="240" t="s">
        <v>84</v>
      </c>
      <c r="AV275" s="13" t="s">
        <v>82</v>
      </c>
      <c r="AW275" s="13" t="s">
        <v>31</v>
      </c>
      <c r="AX275" s="13" t="s">
        <v>74</v>
      </c>
      <c r="AY275" s="240" t="s">
        <v>120</v>
      </c>
    </row>
    <row r="276" s="14" customFormat="1">
      <c r="A276" s="14"/>
      <c r="B276" s="241"/>
      <c r="C276" s="242"/>
      <c r="D276" s="232" t="s">
        <v>129</v>
      </c>
      <c r="E276" s="243" t="s">
        <v>1</v>
      </c>
      <c r="F276" s="244" t="s">
        <v>322</v>
      </c>
      <c r="G276" s="242"/>
      <c r="H276" s="245">
        <v>12.6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129</v>
      </c>
      <c r="AU276" s="251" t="s">
        <v>84</v>
      </c>
      <c r="AV276" s="14" t="s">
        <v>84</v>
      </c>
      <c r="AW276" s="14" t="s">
        <v>31</v>
      </c>
      <c r="AX276" s="14" t="s">
        <v>82</v>
      </c>
      <c r="AY276" s="251" t="s">
        <v>120</v>
      </c>
    </row>
    <row r="277" s="2" customFormat="1" ht="24.15" customHeight="1">
      <c r="A277" s="39"/>
      <c r="B277" s="40"/>
      <c r="C277" s="216" t="s">
        <v>323</v>
      </c>
      <c r="D277" s="216" t="s">
        <v>123</v>
      </c>
      <c r="E277" s="217" t="s">
        <v>324</v>
      </c>
      <c r="F277" s="218" t="s">
        <v>325</v>
      </c>
      <c r="G277" s="219" t="s">
        <v>161</v>
      </c>
      <c r="H277" s="220">
        <v>252.75999999999999</v>
      </c>
      <c r="I277" s="221"/>
      <c r="J277" s="222">
        <f>ROUND(I277*H277,2)</f>
        <v>0</v>
      </c>
      <c r="K277" s="223"/>
      <c r="L277" s="45"/>
      <c r="M277" s="224" t="s">
        <v>1</v>
      </c>
      <c r="N277" s="225" t="s">
        <v>39</v>
      </c>
      <c r="O277" s="92"/>
      <c r="P277" s="226">
        <f>O277*H277</f>
        <v>0</v>
      </c>
      <c r="Q277" s="226">
        <v>0.00116</v>
      </c>
      <c r="R277" s="226">
        <f>Q277*H277</f>
        <v>0.29320160000000001</v>
      </c>
      <c r="S277" s="226">
        <v>0</v>
      </c>
      <c r="T277" s="22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8" t="s">
        <v>162</v>
      </c>
      <c r="AT277" s="228" t="s">
        <v>123</v>
      </c>
      <c r="AU277" s="228" t="s">
        <v>84</v>
      </c>
      <c r="AY277" s="18" t="s">
        <v>120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8" t="s">
        <v>82</v>
      </c>
      <c r="BK277" s="229">
        <f>ROUND(I277*H277,2)</f>
        <v>0</v>
      </c>
      <c r="BL277" s="18" t="s">
        <v>162</v>
      </c>
      <c r="BM277" s="228" t="s">
        <v>326</v>
      </c>
    </row>
    <row r="278" s="13" customFormat="1">
      <c r="A278" s="13"/>
      <c r="B278" s="230"/>
      <c r="C278" s="231"/>
      <c r="D278" s="232" t="s">
        <v>129</v>
      </c>
      <c r="E278" s="233" t="s">
        <v>1</v>
      </c>
      <c r="F278" s="234" t="s">
        <v>309</v>
      </c>
      <c r="G278" s="231"/>
      <c r="H278" s="233" t="s">
        <v>1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129</v>
      </c>
      <c r="AU278" s="240" t="s">
        <v>84</v>
      </c>
      <c r="AV278" s="13" t="s">
        <v>82</v>
      </c>
      <c r="AW278" s="13" t="s">
        <v>31</v>
      </c>
      <c r="AX278" s="13" t="s">
        <v>74</v>
      </c>
      <c r="AY278" s="240" t="s">
        <v>120</v>
      </c>
    </row>
    <row r="279" s="14" customFormat="1">
      <c r="A279" s="14"/>
      <c r="B279" s="241"/>
      <c r="C279" s="242"/>
      <c r="D279" s="232" t="s">
        <v>129</v>
      </c>
      <c r="E279" s="243" t="s">
        <v>1</v>
      </c>
      <c r="F279" s="244" t="s">
        <v>314</v>
      </c>
      <c r="G279" s="242"/>
      <c r="H279" s="245">
        <v>252.75999999999999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129</v>
      </c>
      <c r="AU279" s="251" t="s">
        <v>84</v>
      </c>
      <c r="AV279" s="14" t="s">
        <v>84</v>
      </c>
      <c r="AW279" s="14" t="s">
        <v>31</v>
      </c>
      <c r="AX279" s="14" t="s">
        <v>82</v>
      </c>
      <c r="AY279" s="251" t="s">
        <v>120</v>
      </c>
    </row>
    <row r="280" s="2" customFormat="1" ht="21.75" customHeight="1">
      <c r="A280" s="39"/>
      <c r="B280" s="40"/>
      <c r="C280" s="274" t="s">
        <v>327</v>
      </c>
      <c r="D280" s="274" t="s">
        <v>195</v>
      </c>
      <c r="E280" s="275" t="s">
        <v>328</v>
      </c>
      <c r="F280" s="276" t="s">
        <v>329</v>
      </c>
      <c r="G280" s="277" t="s">
        <v>330</v>
      </c>
      <c r="H280" s="278">
        <v>25.280000000000001</v>
      </c>
      <c r="I280" s="279"/>
      <c r="J280" s="280">
        <f>ROUND(I280*H280,2)</f>
        <v>0</v>
      </c>
      <c r="K280" s="281"/>
      <c r="L280" s="282"/>
      <c r="M280" s="283" t="s">
        <v>1</v>
      </c>
      <c r="N280" s="284" t="s">
        <v>39</v>
      </c>
      <c r="O280" s="92"/>
      <c r="P280" s="226">
        <f>O280*H280</f>
        <v>0</v>
      </c>
      <c r="Q280" s="226">
        <v>0.02</v>
      </c>
      <c r="R280" s="226">
        <f>Q280*H280</f>
        <v>0.50560000000000005</v>
      </c>
      <c r="S280" s="226">
        <v>0</v>
      </c>
      <c r="T280" s="22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8" t="s">
        <v>198</v>
      </c>
      <c r="AT280" s="228" t="s">
        <v>195</v>
      </c>
      <c r="AU280" s="228" t="s">
        <v>84</v>
      </c>
      <c r="AY280" s="18" t="s">
        <v>120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8" t="s">
        <v>82</v>
      </c>
      <c r="BK280" s="229">
        <f>ROUND(I280*H280,2)</f>
        <v>0</v>
      </c>
      <c r="BL280" s="18" t="s">
        <v>162</v>
      </c>
      <c r="BM280" s="228" t="s">
        <v>331</v>
      </c>
    </row>
    <row r="281" s="13" customFormat="1">
      <c r="A281" s="13"/>
      <c r="B281" s="230"/>
      <c r="C281" s="231"/>
      <c r="D281" s="232" t="s">
        <v>129</v>
      </c>
      <c r="E281" s="233" t="s">
        <v>1</v>
      </c>
      <c r="F281" s="234" t="s">
        <v>332</v>
      </c>
      <c r="G281" s="231"/>
      <c r="H281" s="233" t="s">
        <v>1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129</v>
      </c>
      <c r="AU281" s="240" t="s">
        <v>84</v>
      </c>
      <c r="AV281" s="13" t="s">
        <v>82</v>
      </c>
      <c r="AW281" s="13" t="s">
        <v>31</v>
      </c>
      <c r="AX281" s="13" t="s">
        <v>74</v>
      </c>
      <c r="AY281" s="240" t="s">
        <v>120</v>
      </c>
    </row>
    <row r="282" s="14" customFormat="1">
      <c r="A282" s="14"/>
      <c r="B282" s="241"/>
      <c r="C282" s="242"/>
      <c r="D282" s="232" t="s">
        <v>129</v>
      </c>
      <c r="E282" s="243" t="s">
        <v>1</v>
      </c>
      <c r="F282" s="244" t="s">
        <v>333</v>
      </c>
      <c r="G282" s="242"/>
      <c r="H282" s="245">
        <v>25.276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1" t="s">
        <v>129</v>
      </c>
      <c r="AU282" s="251" t="s">
        <v>84</v>
      </c>
      <c r="AV282" s="14" t="s">
        <v>84</v>
      </c>
      <c r="AW282" s="14" t="s">
        <v>31</v>
      </c>
      <c r="AX282" s="14" t="s">
        <v>74</v>
      </c>
      <c r="AY282" s="251" t="s">
        <v>120</v>
      </c>
    </row>
    <row r="283" s="13" customFormat="1">
      <c r="A283" s="13"/>
      <c r="B283" s="230"/>
      <c r="C283" s="231"/>
      <c r="D283" s="232" t="s">
        <v>129</v>
      </c>
      <c r="E283" s="233" t="s">
        <v>1</v>
      </c>
      <c r="F283" s="234" t="s">
        <v>334</v>
      </c>
      <c r="G283" s="231"/>
      <c r="H283" s="233" t="s">
        <v>1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129</v>
      </c>
      <c r="AU283" s="240" t="s">
        <v>84</v>
      </c>
      <c r="AV283" s="13" t="s">
        <v>82</v>
      </c>
      <c r="AW283" s="13" t="s">
        <v>31</v>
      </c>
      <c r="AX283" s="13" t="s">
        <v>74</v>
      </c>
      <c r="AY283" s="240" t="s">
        <v>120</v>
      </c>
    </row>
    <row r="284" s="14" customFormat="1">
      <c r="A284" s="14"/>
      <c r="B284" s="241"/>
      <c r="C284" s="242"/>
      <c r="D284" s="232" t="s">
        <v>129</v>
      </c>
      <c r="E284" s="243" t="s">
        <v>1</v>
      </c>
      <c r="F284" s="244" t="s">
        <v>335</v>
      </c>
      <c r="G284" s="242"/>
      <c r="H284" s="245">
        <v>-1.2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129</v>
      </c>
      <c r="AU284" s="251" t="s">
        <v>84</v>
      </c>
      <c r="AV284" s="14" t="s">
        <v>84</v>
      </c>
      <c r="AW284" s="14" t="s">
        <v>31</v>
      </c>
      <c r="AX284" s="14" t="s">
        <v>74</v>
      </c>
      <c r="AY284" s="251" t="s">
        <v>120</v>
      </c>
    </row>
    <row r="285" s="16" customFormat="1">
      <c r="A285" s="16"/>
      <c r="B285" s="263"/>
      <c r="C285" s="264"/>
      <c r="D285" s="232" t="s">
        <v>129</v>
      </c>
      <c r="E285" s="265" t="s">
        <v>1</v>
      </c>
      <c r="F285" s="266" t="s">
        <v>191</v>
      </c>
      <c r="G285" s="264"/>
      <c r="H285" s="267">
        <v>24.076000000000001</v>
      </c>
      <c r="I285" s="268"/>
      <c r="J285" s="264"/>
      <c r="K285" s="264"/>
      <c r="L285" s="269"/>
      <c r="M285" s="270"/>
      <c r="N285" s="271"/>
      <c r="O285" s="271"/>
      <c r="P285" s="271"/>
      <c r="Q285" s="271"/>
      <c r="R285" s="271"/>
      <c r="S285" s="271"/>
      <c r="T285" s="272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73" t="s">
        <v>129</v>
      </c>
      <c r="AU285" s="273" t="s">
        <v>84</v>
      </c>
      <c r="AV285" s="16" t="s">
        <v>137</v>
      </c>
      <c r="AW285" s="16" t="s">
        <v>31</v>
      </c>
      <c r="AX285" s="16" t="s">
        <v>74</v>
      </c>
      <c r="AY285" s="273" t="s">
        <v>120</v>
      </c>
    </row>
    <row r="286" s="13" customFormat="1">
      <c r="A286" s="13"/>
      <c r="B286" s="230"/>
      <c r="C286" s="231"/>
      <c r="D286" s="232" t="s">
        <v>129</v>
      </c>
      <c r="E286" s="233" t="s">
        <v>1</v>
      </c>
      <c r="F286" s="234" t="s">
        <v>256</v>
      </c>
      <c r="G286" s="231"/>
      <c r="H286" s="233" t="s">
        <v>1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129</v>
      </c>
      <c r="AU286" s="240" t="s">
        <v>84</v>
      </c>
      <c r="AV286" s="13" t="s">
        <v>82</v>
      </c>
      <c r="AW286" s="13" t="s">
        <v>31</v>
      </c>
      <c r="AX286" s="13" t="s">
        <v>74</v>
      </c>
      <c r="AY286" s="240" t="s">
        <v>120</v>
      </c>
    </row>
    <row r="287" s="14" customFormat="1">
      <c r="A287" s="14"/>
      <c r="B287" s="241"/>
      <c r="C287" s="242"/>
      <c r="D287" s="232" t="s">
        <v>129</v>
      </c>
      <c r="E287" s="243" t="s">
        <v>1</v>
      </c>
      <c r="F287" s="244" t="s">
        <v>336</v>
      </c>
      <c r="G287" s="242"/>
      <c r="H287" s="245">
        <v>1.204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129</v>
      </c>
      <c r="AU287" s="251" t="s">
        <v>84</v>
      </c>
      <c r="AV287" s="14" t="s">
        <v>84</v>
      </c>
      <c r="AW287" s="14" t="s">
        <v>31</v>
      </c>
      <c r="AX287" s="14" t="s">
        <v>74</v>
      </c>
      <c r="AY287" s="251" t="s">
        <v>120</v>
      </c>
    </row>
    <row r="288" s="15" customFormat="1">
      <c r="A288" s="15"/>
      <c r="B288" s="252"/>
      <c r="C288" s="253"/>
      <c r="D288" s="232" t="s">
        <v>129</v>
      </c>
      <c r="E288" s="254" t="s">
        <v>1</v>
      </c>
      <c r="F288" s="255" t="s">
        <v>173</v>
      </c>
      <c r="G288" s="253"/>
      <c r="H288" s="256">
        <v>25.280000000000001</v>
      </c>
      <c r="I288" s="257"/>
      <c r="J288" s="253"/>
      <c r="K288" s="253"/>
      <c r="L288" s="258"/>
      <c r="M288" s="259"/>
      <c r="N288" s="260"/>
      <c r="O288" s="260"/>
      <c r="P288" s="260"/>
      <c r="Q288" s="260"/>
      <c r="R288" s="260"/>
      <c r="S288" s="260"/>
      <c r="T288" s="26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2" t="s">
        <v>129</v>
      </c>
      <c r="AU288" s="262" t="s">
        <v>84</v>
      </c>
      <c r="AV288" s="15" t="s">
        <v>127</v>
      </c>
      <c r="AW288" s="15" t="s">
        <v>31</v>
      </c>
      <c r="AX288" s="15" t="s">
        <v>82</v>
      </c>
      <c r="AY288" s="262" t="s">
        <v>120</v>
      </c>
    </row>
    <row r="289" s="2" customFormat="1" ht="21.75" customHeight="1">
      <c r="A289" s="39"/>
      <c r="B289" s="40"/>
      <c r="C289" s="274" t="s">
        <v>337</v>
      </c>
      <c r="D289" s="274" t="s">
        <v>195</v>
      </c>
      <c r="E289" s="275" t="s">
        <v>338</v>
      </c>
      <c r="F289" s="276" t="s">
        <v>339</v>
      </c>
      <c r="G289" s="277" t="s">
        <v>330</v>
      </c>
      <c r="H289" s="278">
        <v>1.26</v>
      </c>
      <c r="I289" s="279"/>
      <c r="J289" s="280">
        <f>ROUND(I289*H289,2)</f>
        <v>0</v>
      </c>
      <c r="K289" s="281"/>
      <c r="L289" s="282"/>
      <c r="M289" s="283" t="s">
        <v>1</v>
      </c>
      <c r="N289" s="284" t="s">
        <v>39</v>
      </c>
      <c r="O289" s="92"/>
      <c r="P289" s="226">
        <f>O289*H289</f>
        <v>0</v>
      </c>
      <c r="Q289" s="226">
        <v>0.026249999999999999</v>
      </c>
      <c r="R289" s="226">
        <f>Q289*H289</f>
        <v>0.033075</v>
      </c>
      <c r="S289" s="226">
        <v>0</v>
      </c>
      <c r="T289" s="22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8" t="s">
        <v>198</v>
      </c>
      <c r="AT289" s="228" t="s">
        <v>195</v>
      </c>
      <c r="AU289" s="228" t="s">
        <v>84</v>
      </c>
      <c r="AY289" s="18" t="s">
        <v>120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8" t="s">
        <v>82</v>
      </c>
      <c r="BK289" s="229">
        <f>ROUND(I289*H289,2)</f>
        <v>0</v>
      </c>
      <c r="BL289" s="18" t="s">
        <v>162</v>
      </c>
      <c r="BM289" s="228" t="s">
        <v>340</v>
      </c>
    </row>
    <row r="290" s="13" customFormat="1">
      <c r="A290" s="13"/>
      <c r="B290" s="230"/>
      <c r="C290" s="231"/>
      <c r="D290" s="232" t="s">
        <v>129</v>
      </c>
      <c r="E290" s="233" t="s">
        <v>1</v>
      </c>
      <c r="F290" s="234" t="s">
        <v>341</v>
      </c>
      <c r="G290" s="231"/>
      <c r="H290" s="233" t="s">
        <v>1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129</v>
      </c>
      <c r="AU290" s="240" t="s">
        <v>84</v>
      </c>
      <c r="AV290" s="13" t="s">
        <v>82</v>
      </c>
      <c r="AW290" s="13" t="s">
        <v>31</v>
      </c>
      <c r="AX290" s="13" t="s">
        <v>74</v>
      </c>
      <c r="AY290" s="240" t="s">
        <v>120</v>
      </c>
    </row>
    <row r="291" s="14" customFormat="1">
      <c r="A291" s="14"/>
      <c r="B291" s="241"/>
      <c r="C291" s="242"/>
      <c r="D291" s="232" t="s">
        <v>129</v>
      </c>
      <c r="E291" s="243" t="s">
        <v>1</v>
      </c>
      <c r="F291" s="244" t="s">
        <v>342</v>
      </c>
      <c r="G291" s="242"/>
      <c r="H291" s="245">
        <v>1.26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129</v>
      </c>
      <c r="AU291" s="251" t="s">
        <v>84</v>
      </c>
      <c r="AV291" s="14" t="s">
        <v>84</v>
      </c>
      <c r="AW291" s="14" t="s">
        <v>31</v>
      </c>
      <c r="AX291" s="14" t="s">
        <v>82</v>
      </c>
      <c r="AY291" s="251" t="s">
        <v>120</v>
      </c>
    </row>
    <row r="292" s="2" customFormat="1" ht="33" customHeight="1">
      <c r="A292" s="39"/>
      <c r="B292" s="40"/>
      <c r="C292" s="216" t="s">
        <v>343</v>
      </c>
      <c r="D292" s="216" t="s">
        <v>123</v>
      </c>
      <c r="E292" s="217" t="s">
        <v>344</v>
      </c>
      <c r="F292" s="218" t="s">
        <v>345</v>
      </c>
      <c r="G292" s="219" t="s">
        <v>220</v>
      </c>
      <c r="H292" s="220">
        <v>68</v>
      </c>
      <c r="I292" s="221"/>
      <c r="J292" s="222">
        <f>ROUND(I292*H292,2)</f>
        <v>0</v>
      </c>
      <c r="K292" s="223"/>
      <c r="L292" s="45"/>
      <c r="M292" s="224" t="s">
        <v>1</v>
      </c>
      <c r="N292" s="225" t="s">
        <v>39</v>
      </c>
      <c r="O292" s="92"/>
      <c r="P292" s="226">
        <f>O292*H292</f>
        <v>0</v>
      </c>
      <c r="Q292" s="226">
        <v>0.00010000000000000001</v>
      </c>
      <c r="R292" s="226">
        <f>Q292*H292</f>
        <v>0.0068000000000000005</v>
      </c>
      <c r="S292" s="226">
        <v>0</v>
      </c>
      <c r="T292" s="22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8" t="s">
        <v>162</v>
      </c>
      <c r="AT292" s="228" t="s">
        <v>123</v>
      </c>
      <c r="AU292" s="228" t="s">
        <v>84</v>
      </c>
      <c r="AY292" s="18" t="s">
        <v>120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8" t="s">
        <v>82</v>
      </c>
      <c r="BK292" s="229">
        <f>ROUND(I292*H292,2)</f>
        <v>0</v>
      </c>
      <c r="BL292" s="18" t="s">
        <v>162</v>
      </c>
      <c r="BM292" s="228" t="s">
        <v>346</v>
      </c>
    </row>
    <row r="293" s="13" customFormat="1">
      <c r="A293" s="13"/>
      <c r="B293" s="230"/>
      <c r="C293" s="231"/>
      <c r="D293" s="232" t="s">
        <v>129</v>
      </c>
      <c r="E293" s="233" t="s">
        <v>1</v>
      </c>
      <c r="F293" s="234" t="s">
        <v>347</v>
      </c>
      <c r="G293" s="231"/>
      <c r="H293" s="233" t="s">
        <v>1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129</v>
      </c>
      <c r="AU293" s="240" t="s">
        <v>84</v>
      </c>
      <c r="AV293" s="13" t="s">
        <v>82</v>
      </c>
      <c r="AW293" s="13" t="s">
        <v>31</v>
      </c>
      <c r="AX293" s="13" t="s">
        <v>74</v>
      </c>
      <c r="AY293" s="240" t="s">
        <v>120</v>
      </c>
    </row>
    <row r="294" s="14" customFormat="1">
      <c r="A294" s="14"/>
      <c r="B294" s="241"/>
      <c r="C294" s="242"/>
      <c r="D294" s="232" t="s">
        <v>129</v>
      </c>
      <c r="E294" s="243" t="s">
        <v>1</v>
      </c>
      <c r="F294" s="244" t="s">
        <v>348</v>
      </c>
      <c r="G294" s="242"/>
      <c r="H294" s="245">
        <v>68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1" t="s">
        <v>129</v>
      </c>
      <c r="AU294" s="251" t="s">
        <v>84</v>
      </c>
      <c r="AV294" s="14" t="s">
        <v>84</v>
      </c>
      <c r="AW294" s="14" t="s">
        <v>31</v>
      </c>
      <c r="AX294" s="14" t="s">
        <v>82</v>
      </c>
      <c r="AY294" s="251" t="s">
        <v>120</v>
      </c>
    </row>
    <row r="295" s="2" customFormat="1" ht="24.15" customHeight="1">
      <c r="A295" s="39"/>
      <c r="B295" s="40"/>
      <c r="C295" s="274" t="s">
        <v>349</v>
      </c>
      <c r="D295" s="274" t="s">
        <v>195</v>
      </c>
      <c r="E295" s="275" t="s">
        <v>350</v>
      </c>
      <c r="F295" s="276" t="s">
        <v>351</v>
      </c>
      <c r="G295" s="277" t="s">
        <v>161</v>
      </c>
      <c r="H295" s="278">
        <v>35.700000000000003</v>
      </c>
      <c r="I295" s="279"/>
      <c r="J295" s="280">
        <f>ROUND(I295*H295,2)</f>
        <v>0</v>
      </c>
      <c r="K295" s="281"/>
      <c r="L295" s="282"/>
      <c r="M295" s="283" t="s">
        <v>1</v>
      </c>
      <c r="N295" s="284" t="s">
        <v>39</v>
      </c>
      <c r="O295" s="92"/>
      <c r="P295" s="226">
        <f>O295*H295</f>
        <v>0</v>
      </c>
      <c r="Q295" s="226">
        <v>0.0030000000000000001</v>
      </c>
      <c r="R295" s="226">
        <f>Q295*H295</f>
        <v>0.10710000000000002</v>
      </c>
      <c r="S295" s="226">
        <v>0</v>
      </c>
      <c r="T295" s="22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8" t="s">
        <v>198</v>
      </c>
      <c r="AT295" s="228" t="s">
        <v>195</v>
      </c>
      <c r="AU295" s="228" t="s">
        <v>84</v>
      </c>
      <c r="AY295" s="18" t="s">
        <v>120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8" t="s">
        <v>82</v>
      </c>
      <c r="BK295" s="229">
        <f>ROUND(I295*H295,2)</f>
        <v>0</v>
      </c>
      <c r="BL295" s="18" t="s">
        <v>162</v>
      </c>
      <c r="BM295" s="228" t="s">
        <v>352</v>
      </c>
    </row>
    <row r="296" s="13" customFormat="1">
      <c r="A296" s="13"/>
      <c r="B296" s="230"/>
      <c r="C296" s="231"/>
      <c r="D296" s="232" t="s">
        <v>129</v>
      </c>
      <c r="E296" s="233" t="s">
        <v>1</v>
      </c>
      <c r="F296" s="234" t="s">
        <v>347</v>
      </c>
      <c r="G296" s="231"/>
      <c r="H296" s="233" t="s">
        <v>1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129</v>
      </c>
      <c r="AU296" s="240" t="s">
        <v>84</v>
      </c>
      <c r="AV296" s="13" t="s">
        <v>82</v>
      </c>
      <c r="AW296" s="13" t="s">
        <v>31</v>
      </c>
      <c r="AX296" s="13" t="s">
        <v>74</v>
      </c>
      <c r="AY296" s="240" t="s">
        <v>120</v>
      </c>
    </row>
    <row r="297" s="14" customFormat="1">
      <c r="A297" s="14"/>
      <c r="B297" s="241"/>
      <c r="C297" s="242"/>
      <c r="D297" s="232" t="s">
        <v>129</v>
      </c>
      <c r="E297" s="243" t="s">
        <v>1</v>
      </c>
      <c r="F297" s="244" t="s">
        <v>353</v>
      </c>
      <c r="G297" s="242"/>
      <c r="H297" s="245">
        <v>35.700000000000003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129</v>
      </c>
      <c r="AU297" s="251" t="s">
        <v>84</v>
      </c>
      <c r="AV297" s="14" t="s">
        <v>84</v>
      </c>
      <c r="AW297" s="14" t="s">
        <v>31</v>
      </c>
      <c r="AX297" s="14" t="s">
        <v>82</v>
      </c>
      <c r="AY297" s="251" t="s">
        <v>120</v>
      </c>
    </row>
    <row r="298" s="2" customFormat="1" ht="24.15" customHeight="1">
      <c r="A298" s="39"/>
      <c r="B298" s="40"/>
      <c r="C298" s="216" t="s">
        <v>354</v>
      </c>
      <c r="D298" s="216" t="s">
        <v>123</v>
      </c>
      <c r="E298" s="217" t="s">
        <v>355</v>
      </c>
      <c r="F298" s="218" t="s">
        <v>356</v>
      </c>
      <c r="G298" s="219" t="s">
        <v>290</v>
      </c>
      <c r="H298" s="285"/>
      <c r="I298" s="221"/>
      <c r="J298" s="222">
        <f>ROUND(I298*H298,2)</f>
        <v>0</v>
      </c>
      <c r="K298" s="223"/>
      <c r="L298" s="45"/>
      <c r="M298" s="224" t="s">
        <v>1</v>
      </c>
      <c r="N298" s="225" t="s">
        <v>39</v>
      </c>
      <c r="O298" s="92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8" t="s">
        <v>162</v>
      </c>
      <c r="AT298" s="228" t="s">
        <v>123</v>
      </c>
      <c r="AU298" s="228" t="s">
        <v>84</v>
      </c>
      <c r="AY298" s="18" t="s">
        <v>120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8" t="s">
        <v>82</v>
      </c>
      <c r="BK298" s="229">
        <f>ROUND(I298*H298,2)</f>
        <v>0</v>
      </c>
      <c r="BL298" s="18" t="s">
        <v>162</v>
      </c>
      <c r="BM298" s="228" t="s">
        <v>357</v>
      </c>
    </row>
    <row r="299" s="12" customFormat="1" ht="22.8" customHeight="1">
      <c r="A299" s="12"/>
      <c r="B299" s="200"/>
      <c r="C299" s="201"/>
      <c r="D299" s="202" t="s">
        <v>73</v>
      </c>
      <c r="E299" s="214" t="s">
        <v>358</v>
      </c>
      <c r="F299" s="214" t="s">
        <v>359</v>
      </c>
      <c r="G299" s="201"/>
      <c r="H299" s="201"/>
      <c r="I299" s="204"/>
      <c r="J299" s="215">
        <f>BK299</f>
        <v>0</v>
      </c>
      <c r="K299" s="201"/>
      <c r="L299" s="206"/>
      <c r="M299" s="207"/>
      <c r="N299" s="208"/>
      <c r="O299" s="208"/>
      <c r="P299" s="209">
        <f>SUM(P300:P307)</f>
        <v>0</v>
      </c>
      <c r="Q299" s="208"/>
      <c r="R299" s="209">
        <f>SUM(R300:R307)</f>
        <v>0.0041600000000000005</v>
      </c>
      <c r="S299" s="208"/>
      <c r="T299" s="210">
        <f>SUM(T300:T307)</f>
        <v>0.020109999999999999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1" t="s">
        <v>84</v>
      </c>
      <c r="AT299" s="212" t="s">
        <v>73</v>
      </c>
      <c r="AU299" s="212" t="s">
        <v>82</v>
      </c>
      <c r="AY299" s="211" t="s">
        <v>120</v>
      </c>
      <c r="BK299" s="213">
        <f>SUM(BK300:BK307)</f>
        <v>0</v>
      </c>
    </row>
    <row r="300" s="2" customFormat="1" ht="16.5" customHeight="1">
      <c r="A300" s="39"/>
      <c r="B300" s="40"/>
      <c r="C300" s="216" t="s">
        <v>360</v>
      </c>
      <c r="D300" s="216" t="s">
        <v>123</v>
      </c>
      <c r="E300" s="217" t="s">
        <v>361</v>
      </c>
      <c r="F300" s="218" t="s">
        <v>362</v>
      </c>
      <c r="G300" s="219" t="s">
        <v>126</v>
      </c>
      <c r="H300" s="220">
        <v>1</v>
      </c>
      <c r="I300" s="221"/>
      <c r="J300" s="222">
        <f>ROUND(I300*H300,2)</f>
        <v>0</v>
      </c>
      <c r="K300" s="223"/>
      <c r="L300" s="45"/>
      <c r="M300" s="224" t="s">
        <v>1</v>
      </c>
      <c r="N300" s="225" t="s">
        <v>39</v>
      </c>
      <c r="O300" s="92"/>
      <c r="P300" s="226">
        <f>O300*H300</f>
        <v>0</v>
      </c>
      <c r="Q300" s="226">
        <v>0</v>
      </c>
      <c r="R300" s="226">
        <f>Q300*H300</f>
        <v>0</v>
      </c>
      <c r="S300" s="226">
        <v>0.020109999999999999</v>
      </c>
      <c r="T300" s="227">
        <f>S300*H300</f>
        <v>0.020109999999999999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8" t="s">
        <v>162</v>
      </c>
      <c r="AT300" s="228" t="s">
        <v>123</v>
      </c>
      <c r="AU300" s="228" t="s">
        <v>84</v>
      </c>
      <c r="AY300" s="18" t="s">
        <v>120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8" t="s">
        <v>82</v>
      </c>
      <c r="BK300" s="229">
        <f>ROUND(I300*H300,2)</f>
        <v>0</v>
      </c>
      <c r="BL300" s="18" t="s">
        <v>162</v>
      </c>
      <c r="BM300" s="228" t="s">
        <v>363</v>
      </c>
    </row>
    <row r="301" s="2" customFormat="1" ht="33" customHeight="1">
      <c r="A301" s="39"/>
      <c r="B301" s="40"/>
      <c r="C301" s="216" t="s">
        <v>364</v>
      </c>
      <c r="D301" s="216" t="s">
        <v>123</v>
      </c>
      <c r="E301" s="217" t="s">
        <v>365</v>
      </c>
      <c r="F301" s="218" t="s">
        <v>366</v>
      </c>
      <c r="G301" s="219" t="s">
        <v>126</v>
      </c>
      <c r="H301" s="220">
        <v>1</v>
      </c>
      <c r="I301" s="221"/>
      <c r="J301" s="222">
        <f>ROUND(I301*H301,2)</f>
        <v>0</v>
      </c>
      <c r="K301" s="223"/>
      <c r="L301" s="45"/>
      <c r="M301" s="224" t="s">
        <v>1</v>
      </c>
      <c r="N301" s="225" t="s">
        <v>39</v>
      </c>
      <c r="O301" s="92"/>
      <c r="P301" s="226">
        <f>O301*H301</f>
        <v>0</v>
      </c>
      <c r="Q301" s="226">
        <v>0.0021299999999999999</v>
      </c>
      <c r="R301" s="226">
        <f>Q301*H301</f>
        <v>0.0021299999999999999</v>
      </c>
      <c r="S301" s="226">
        <v>0</v>
      </c>
      <c r="T301" s="22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8" t="s">
        <v>162</v>
      </c>
      <c r="AT301" s="228" t="s">
        <v>123</v>
      </c>
      <c r="AU301" s="228" t="s">
        <v>84</v>
      </c>
      <c r="AY301" s="18" t="s">
        <v>120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8" t="s">
        <v>82</v>
      </c>
      <c r="BK301" s="229">
        <f>ROUND(I301*H301,2)</f>
        <v>0</v>
      </c>
      <c r="BL301" s="18" t="s">
        <v>162</v>
      </c>
      <c r="BM301" s="228" t="s">
        <v>367</v>
      </c>
    </row>
    <row r="302" s="13" customFormat="1">
      <c r="A302" s="13"/>
      <c r="B302" s="230"/>
      <c r="C302" s="231"/>
      <c r="D302" s="232" t="s">
        <v>129</v>
      </c>
      <c r="E302" s="233" t="s">
        <v>1</v>
      </c>
      <c r="F302" s="234" t="s">
        <v>368</v>
      </c>
      <c r="G302" s="231"/>
      <c r="H302" s="233" t="s">
        <v>1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0" t="s">
        <v>129</v>
      </c>
      <c r="AU302" s="240" t="s">
        <v>84</v>
      </c>
      <c r="AV302" s="13" t="s">
        <v>82</v>
      </c>
      <c r="AW302" s="13" t="s">
        <v>31</v>
      </c>
      <c r="AX302" s="13" t="s">
        <v>74</v>
      </c>
      <c r="AY302" s="240" t="s">
        <v>120</v>
      </c>
    </row>
    <row r="303" s="14" customFormat="1">
      <c r="A303" s="14"/>
      <c r="B303" s="241"/>
      <c r="C303" s="242"/>
      <c r="D303" s="232" t="s">
        <v>129</v>
      </c>
      <c r="E303" s="243" t="s">
        <v>1</v>
      </c>
      <c r="F303" s="244" t="s">
        <v>82</v>
      </c>
      <c r="G303" s="242"/>
      <c r="H303" s="245">
        <v>1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129</v>
      </c>
      <c r="AU303" s="251" t="s">
        <v>84</v>
      </c>
      <c r="AV303" s="14" t="s">
        <v>84</v>
      </c>
      <c r="AW303" s="14" t="s">
        <v>31</v>
      </c>
      <c r="AX303" s="14" t="s">
        <v>82</v>
      </c>
      <c r="AY303" s="251" t="s">
        <v>120</v>
      </c>
    </row>
    <row r="304" s="2" customFormat="1" ht="16.5" customHeight="1">
      <c r="A304" s="39"/>
      <c r="B304" s="40"/>
      <c r="C304" s="216" t="s">
        <v>369</v>
      </c>
      <c r="D304" s="216" t="s">
        <v>123</v>
      </c>
      <c r="E304" s="217" t="s">
        <v>370</v>
      </c>
      <c r="F304" s="218" t="s">
        <v>371</v>
      </c>
      <c r="G304" s="219" t="s">
        <v>126</v>
      </c>
      <c r="H304" s="220">
        <v>7</v>
      </c>
      <c r="I304" s="221"/>
      <c r="J304" s="222">
        <f>ROUND(I304*H304,2)</f>
        <v>0</v>
      </c>
      <c r="K304" s="223"/>
      <c r="L304" s="45"/>
      <c r="M304" s="224" t="s">
        <v>1</v>
      </c>
      <c r="N304" s="225" t="s">
        <v>39</v>
      </c>
      <c r="O304" s="92"/>
      <c r="P304" s="226">
        <f>O304*H304</f>
        <v>0</v>
      </c>
      <c r="Q304" s="226">
        <v>0.00029</v>
      </c>
      <c r="R304" s="226">
        <f>Q304*H304</f>
        <v>0.0020300000000000001</v>
      </c>
      <c r="S304" s="226">
        <v>0</v>
      </c>
      <c r="T304" s="22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8" t="s">
        <v>162</v>
      </c>
      <c r="AT304" s="228" t="s">
        <v>123</v>
      </c>
      <c r="AU304" s="228" t="s">
        <v>84</v>
      </c>
      <c r="AY304" s="18" t="s">
        <v>120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8" t="s">
        <v>82</v>
      </c>
      <c r="BK304" s="229">
        <f>ROUND(I304*H304,2)</f>
        <v>0</v>
      </c>
      <c r="BL304" s="18" t="s">
        <v>162</v>
      </c>
      <c r="BM304" s="228" t="s">
        <v>372</v>
      </c>
    </row>
    <row r="305" s="13" customFormat="1">
      <c r="A305" s="13"/>
      <c r="B305" s="230"/>
      <c r="C305" s="231"/>
      <c r="D305" s="232" t="s">
        <v>129</v>
      </c>
      <c r="E305" s="233" t="s">
        <v>1</v>
      </c>
      <c r="F305" s="234" t="s">
        <v>178</v>
      </c>
      <c r="G305" s="231"/>
      <c r="H305" s="233" t="s">
        <v>1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129</v>
      </c>
      <c r="AU305" s="240" t="s">
        <v>84</v>
      </c>
      <c r="AV305" s="13" t="s">
        <v>82</v>
      </c>
      <c r="AW305" s="13" t="s">
        <v>31</v>
      </c>
      <c r="AX305" s="13" t="s">
        <v>74</v>
      </c>
      <c r="AY305" s="240" t="s">
        <v>120</v>
      </c>
    </row>
    <row r="306" s="14" customFormat="1">
      <c r="A306" s="14"/>
      <c r="B306" s="241"/>
      <c r="C306" s="242"/>
      <c r="D306" s="232" t="s">
        <v>129</v>
      </c>
      <c r="E306" s="243" t="s">
        <v>1</v>
      </c>
      <c r="F306" s="244" t="s">
        <v>158</v>
      </c>
      <c r="G306" s="242"/>
      <c r="H306" s="245">
        <v>7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129</v>
      </c>
      <c r="AU306" s="251" t="s">
        <v>84</v>
      </c>
      <c r="AV306" s="14" t="s">
        <v>84</v>
      </c>
      <c r="AW306" s="14" t="s">
        <v>31</v>
      </c>
      <c r="AX306" s="14" t="s">
        <v>82</v>
      </c>
      <c r="AY306" s="251" t="s">
        <v>120</v>
      </c>
    </row>
    <row r="307" s="2" customFormat="1" ht="24.15" customHeight="1">
      <c r="A307" s="39"/>
      <c r="B307" s="40"/>
      <c r="C307" s="216" t="s">
        <v>373</v>
      </c>
      <c r="D307" s="216" t="s">
        <v>123</v>
      </c>
      <c r="E307" s="217" t="s">
        <v>374</v>
      </c>
      <c r="F307" s="218" t="s">
        <v>375</v>
      </c>
      <c r="G307" s="219" t="s">
        <v>290</v>
      </c>
      <c r="H307" s="285"/>
      <c r="I307" s="221"/>
      <c r="J307" s="222">
        <f>ROUND(I307*H307,2)</f>
        <v>0</v>
      </c>
      <c r="K307" s="223"/>
      <c r="L307" s="45"/>
      <c r="M307" s="224" t="s">
        <v>1</v>
      </c>
      <c r="N307" s="225" t="s">
        <v>39</v>
      </c>
      <c r="O307" s="92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8" t="s">
        <v>162</v>
      </c>
      <c r="AT307" s="228" t="s">
        <v>123</v>
      </c>
      <c r="AU307" s="228" t="s">
        <v>84</v>
      </c>
      <c r="AY307" s="18" t="s">
        <v>120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8" t="s">
        <v>82</v>
      </c>
      <c r="BK307" s="229">
        <f>ROUND(I307*H307,2)</f>
        <v>0</v>
      </c>
      <c r="BL307" s="18" t="s">
        <v>162</v>
      </c>
      <c r="BM307" s="228" t="s">
        <v>376</v>
      </c>
    </row>
    <row r="308" s="12" customFormat="1" ht="22.8" customHeight="1">
      <c r="A308" s="12"/>
      <c r="B308" s="200"/>
      <c r="C308" s="201"/>
      <c r="D308" s="202" t="s">
        <v>73</v>
      </c>
      <c r="E308" s="214" t="s">
        <v>377</v>
      </c>
      <c r="F308" s="214" t="s">
        <v>378</v>
      </c>
      <c r="G308" s="201"/>
      <c r="H308" s="201"/>
      <c r="I308" s="204"/>
      <c r="J308" s="215">
        <f>BK308</f>
        <v>0</v>
      </c>
      <c r="K308" s="201"/>
      <c r="L308" s="206"/>
      <c r="M308" s="207"/>
      <c r="N308" s="208"/>
      <c r="O308" s="208"/>
      <c r="P308" s="209">
        <f>SUM(P309:P313)</f>
        <v>0</v>
      </c>
      <c r="Q308" s="208"/>
      <c r="R308" s="209">
        <f>SUM(R309:R313)</f>
        <v>0.011259999999999999</v>
      </c>
      <c r="S308" s="208"/>
      <c r="T308" s="210">
        <f>SUM(T309:T313)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1" t="s">
        <v>84</v>
      </c>
      <c r="AT308" s="212" t="s">
        <v>73</v>
      </c>
      <c r="AU308" s="212" t="s">
        <v>82</v>
      </c>
      <c r="AY308" s="211" t="s">
        <v>120</v>
      </c>
      <c r="BK308" s="213">
        <f>SUM(BK309:BK313)</f>
        <v>0</v>
      </c>
    </row>
    <row r="309" s="2" customFormat="1" ht="24.15" customHeight="1">
      <c r="A309" s="39"/>
      <c r="B309" s="40"/>
      <c r="C309" s="216" t="s">
        <v>379</v>
      </c>
      <c r="D309" s="216" t="s">
        <v>123</v>
      </c>
      <c r="E309" s="217" t="s">
        <v>380</v>
      </c>
      <c r="F309" s="218" t="s">
        <v>381</v>
      </c>
      <c r="G309" s="219" t="s">
        <v>126</v>
      </c>
      <c r="H309" s="220">
        <v>2</v>
      </c>
      <c r="I309" s="221"/>
      <c r="J309" s="222">
        <f>ROUND(I309*H309,2)</f>
        <v>0</v>
      </c>
      <c r="K309" s="223"/>
      <c r="L309" s="45"/>
      <c r="M309" s="224" t="s">
        <v>1</v>
      </c>
      <c r="N309" s="225" t="s">
        <v>39</v>
      </c>
      <c r="O309" s="92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8" t="s">
        <v>162</v>
      </c>
      <c r="AT309" s="228" t="s">
        <v>123</v>
      </c>
      <c r="AU309" s="228" t="s">
        <v>84</v>
      </c>
      <c r="AY309" s="18" t="s">
        <v>120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8" t="s">
        <v>82</v>
      </c>
      <c r="BK309" s="229">
        <f>ROUND(I309*H309,2)</f>
        <v>0</v>
      </c>
      <c r="BL309" s="18" t="s">
        <v>162</v>
      </c>
      <c r="BM309" s="228" t="s">
        <v>382</v>
      </c>
    </row>
    <row r="310" s="13" customFormat="1">
      <c r="A310" s="13"/>
      <c r="B310" s="230"/>
      <c r="C310" s="231"/>
      <c r="D310" s="232" t="s">
        <v>129</v>
      </c>
      <c r="E310" s="233" t="s">
        <v>1</v>
      </c>
      <c r="F310" s="234" t="s">
        <v>383</v>
      </c>
      <c r="G310" s="231"/>
      <c r="H310" s="233" t="s">
        <v>1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129</v>
      </c>
      <c r="AU310" s="240" t="s">
        <v>84</v>
      </c>
      <c r="AV310" s="13" t="s">
        <v>82</v>
      </c>
      <c r="AW310" s="13" t="s">
        <v>31</v>
      </c>
      <c r="AX310" s="13" t="s">
        <v>74</v>
      </c>
      <c r="AY310" s="240" t="s">
        <v>120</v>
      </c>
    </row>
    <row r="311" s="14" customFormat="1">
      <c r="A311" s="14"/>
      <c r="B311" s="241"/>
      <c r="C311" s="242"/>
      <c r="D311" s="232" t="s">
        <v>129</v>
      </c>
      <c r="E311" s="243" t="s">
        <v>1</v>
      </c>
      <c r="F311" s="244" t="s">
        <v>84</v>
      </c>
      <c r="G311" s="242"/>
      <c r="H311" s="245">
        <v>2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129</v>
      </c>
      <c r="AU311" s="251" t="s">
        <v>84</v>
      </c>
      <c r="AV311" s="14" t="s">
        <v>84</v>
      </c>
      <c r="AW311" s="14" t="s">
        <v>31</v>
      </c>
      <c r="AX311" s="14" t="s">
        <v>82</v>
      </c>
      <c r="AY311" s="251" t="s">
        <v>120</v>
      </c>
    </row>
    <row r="312" s="2" customFormat="1" ht="16.5" customHeight="1">
      <c r="A312" s="39"/>
      <c r="B312" s="40"/>
      <c r="C312" s="274" t="s">
        <v>384</v>
      </c>
      <c r="D312" s="274" t="s">
        <v>195</v>
      </c>
      <c r="E312" s="275" t="s">
        <v>385</v>
      </c>
      <c r="F312" s="276" t="s">
        <v>386</v>
      </c>
      <c r="G312" s="277" t="s">
        <v>126</v>
      </c>
      <c r="H312" s="278">
        <v>2</v>
      </c>
      <c r="I312" s="279"/>
      <c r="J312" s="280">
        <f>ROUND(I312*H312,2)</f>
        <v>0</v>
      </c>
      <c r="K312" s="281"/>
      <c r="L312" s="282"/>
      <c r="M312" s="283" t="s">
        <v>1</v>
      </c>
      <c r="N312" s="284" t="s">
        <v>39</v>
      </c>
      <c r="O312" s="92"/>
      <c r="P312" s="226">
        <f>O312*H312</f>
        <v>0</v>
      </c>
      <c r="Q312" s="226">
        <v>0.0056299999999999996</v>
      </c>
      <c r="R312" s="226">
        <f>Q312*H312</f>
        <v>0.011259999999999999</v>
      </c>
      <c r="S312" s="226">
        <v>0</v>
      </c>
      <c r="T312" s="22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8" t="s">
        <v>198</v>
      </c>
      <c r="AT312" s="228" t="s">
        <v>195</v>
      </c>
      <c r="AU312" s="228" t="s">
        <v>84</v>
      </c>
      <c r="AY312" s="18" t="s">
        <v>120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8" t="s">
        <v>82</v>
      </c>
      <c r="BK312" s="229">
        <f>ROUND(I312*H312,2)</f>
        <v>0</v>
      </c>
      <c r="BL312" s="18" t="s">
        <v>162</v>
      </c>
      <c r="BM312" s="228" t="s">
        <v>387</v>
      </c>
    </row>
    <row r="313" s="2" customFormat="1" ht="24.15" customHeight="1">
      <c r="A313" s="39"/>
      <c r="B313" s="40"/>
      <c r="C313" s="216" t="s">
        <v>388</v>
      </c>
      <c r="D313" s="216" t="s">
        <v>123</v>
      </c>
      <c r="E313" s="217" t="s">
        <v>389</v>
      </c>
      <c r="F313" s="218" t="s">
        <v>390</v>
      </c>
      <c r="G313" s="219" t="s">
        <v>290</v>
      </c>
      <c r="H313" s="285"/>
      <c r="I313" s="221"/>
      <c r="J313" s="222">
        <f>ROUND(I313*H313,2)</f>
        <v>0</v>
      </c>
      <c r="K313" s="223"/>
      <c r="L313" s="45"/>
      <c r="M313" s="224" t="s">
        <v>1</v>
      </c>
      <c r="N313" s="225" t="s">
        <v>39</v>
      </c>
      <c r="O313" s="92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8" t="s">
        <v>162</v>
      </c>
      <c r="AT313" s="228" t="s">
        <v>123</v>
      </c>
      <c r="AU313" s="228" t="s">
        <v>84</v>
      </c>
      <c r="AY313" s="18" t="s">
        <v>120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8" t="s">
        <v>82</v>
      </c>
      <c r="BK313" s="229">
        <f>ROUND(I313*H313,2)</f>
        <v>0</v>
      </c>
      <c r="BL313" s="18" t="s">
        <v>162</v>
      </c>
      <c r="BM313" s="228" t="s">
        <v>391</v>
      </c>
    </row>
    <row r="314" s="12" customFormat="1" ht="22.8" customHeight="1">
      <c r="A314" s="12"/>
      <c r="B314" s="200"/>
      <c r="C314" s="201"/>
      <c r="D314" s="202" t="s">
        <v>73</v>
      </c>
      <c r="E314" s="214" t="s">
        <v>392</v>
      </c>
      <c r="F314" s="214" t="s">
        <v>393</v>
      </c>
      <c r="G314" s="201"/>
      <c r="H314" s="201"/>
      <c r="I314" s="204"/>
      <c r="J314" s="215">
        <f>BK314</f>
        <v>0</v>
      </c>
      <c r="K314" s="201"/>
      <c r="L314" s="206"/>
      <c r="M314" s="207"/>
      <c r="N314" s="208"/>
      <c r="O314" s="208"/>
      <c r="P314" s="209">
        <f>SUM(P315:P324)</f>
        <v>0</v>
      </c>
      <c r="Q314" s="208"/>
      <c r="R314" s="209">
        <f>SUM(R315:R324)</f>
        <v>0.44242460203</v>
      </c>
      <c r="S314" s="208"/>
      <c r="T314" s="210">
        <f>SUM(T315:T324)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1" t="s">
        <v>84</v>
      </c>
      <c r="AT314" s="212" t="s">
        <v>73</v>
      </c>
      <c r="AU314" s="212" t="s">
        <v>82</v>
      </c>
      <c r="AY314" s="211" t="s">
        <v>120</v>
      </c>
      <c r="BK314" s="213">
        <f>SUM(BK315:BK324)</f>
        <v>0</v>
      </c>
    </row>
    <row r="315" s="2" customFormat="1" ht="24.15" customHeight="1">
      <c r="A315" s="39"/>
      <c r="B315" s="40"/>
      <c r="C315" s="216" t="s">
        <v>394</v>
      </c>
      <c r="D315" s="216" t="s">
        <v>123</v>
      </c>
      <c r="E315" s="217" t="s">
        <v>395</v>
      </c>
      <c r="F315" s="218" t="s">
        <v>396</v>
      </c>
      <c r="G315" s="219" t="s">
        <v>161</v>
      </c>
      <c r="H315" s="220">
        <v>34</v>
      </c>
      <c r="I315" s="221"/>
      <c r="J315" s="222">
        <f>ROUND(I315*H315,2)</f>
        <v>0</v>
      </c>
      <c r="K315" s="223"/>
      <c r="L315" s="45"/>
      <c r="M315" s="224" t="s">
        <v>1</v>
      </c>
      <c r="N315" s="225" t="s">
        <v>39</v>
      </c>
      <c r="O315" s="92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8" t="s">
        <v>162</v>
      </c>
      <c r="AT315" s="228" t="s">
        <v>123</v>
      </c>
      <c r="AU315" s="228" t="s">
        <v>84</v>
      </c>
      <c r="AY315" s="18" t="s">
        <v>120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8" t="s">
        <v>82</v>
      </c>
      <c r="BK315" s="229">
        <f>ROUND(I315*H315,2)</f>
        <v>0</v>
      </c>
      <c r="BL315" s="18" t="s">
        <v>162</v>
      </c>
      <c r="BM315" s="228" t="s">
        <v>397</v>
      </c>
    </row>
    <row r="316" s="13" customFormat="1">
      <c r="A316" s="13"/>
      <c r="B316" s="230"/>
      <c r="C316" s="231"/>
      <c r="D316" s="232" t="s">
        <v>129</v>
      </c>
      <c r="E316" s="233" t="s">
        <v>1</v>
      </c>
      <c r="F316" s="234" t="s">
        <v>398</v>
      </c>
      <c r="G316" s="231"/>
      <c r="H316" s="233" t="s">
        <v>1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129</v>
      </c>
      <c r="AU316" s="240" t="s">
        <v>84</v>
      </c>
      <c r="AV316" s="13" t="s">
        <v>82</v>
      </c>
      <c r="AW316" s="13" t="s">
        <v>31</v>
      </c>
      <c r="AX316" s="13" t="s">
        <v>74</v>
      </c>
      <c r="AY316" s="240" t="s">
        <v>120</v>
      </c>
    </row>
    <row r="317" s="13" customFormat="1">
      <c r="A317" s="13"/>
      <c r="B317" s="230"/>
      <c r="C317" s="231"/>
      <c r="D317" s="232" t="s">
        <v>129</v>
      </c>
      <c r="E317" s="233" t="s">
        <v>1</v>
      </c>
      <c r="F317" s="234" t="s">
        <v>399</v>
      </c>
      <c r="G317" s="231"/>
      <c r="H317" s="233" t="s">
        <v>1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0" t="s">
        <v>129</v>
      </c>
      <c r="AU317" s="240" t="s">
        <v>84</v>
      </c>
      <c r="AV317" s="13" t="s">
        <v>82</v>
      </c>
      <c r="AW317" s="13" t="s">
        <v>31</v>
      </c>
      <c r="AX317" s="13" t="s">
        <v>74</v>
      </c>
      <c r="AY317" s="240" t="s">
        <v>120</v>
      </c>
    </row>
    <row r="318" s="14" customFormat="1">
      <c r="A318" s="14"/>
      <c r="B318" s="241"/>
      <c r="C318" s="242"/>
      <c r="D318" s="232" t="s">
        <v>129</v>
      </c>
      <c r="E318" s="243" t="s">
        <v>1</v>
      </c>
      <c r="F318" s="244" t="s">
        <v>193</v>
      </c>
      <c r="G318" s="242"/>
      <c r="H318" s="245">
        <v>34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1" t="s">
        <v>129</v>
      </c>
      <c r="AU318" s="251" t="s">
        <v>84</v>
      </c>
      <c r="AV318" s="14" t="s">
        <v>84</v>
      </c>
      <c r="AW318" s="14" t="s">
        <v>31</v>
      </c>
      <c r="AX318" s="14" t="s">
        <v>82</v>
      </c>
      <c r="AY318" s="251" t="s">
        <v>120</v>
      </c>
    </row>
    <row r="319" s="2" customFormat="1" ht="24.15" customHeight="1">
      <c r="A319" s="39"/>
      <c r="B319" s="40"/>
      <c r="C319" s="274" t="s">
        <v>400</v>
      </c>
      <c r="D319" s="274" t="s">
        <v>195</v>
      </c>
      <c r="E319" s="275" t="s">
        <v>401</v>
      </c>
      <c r="F319" s="276" t="s">
        <v>402</v>
      </c>
      <c r="G319" s="277" t="s">
        <v>161</v>
      </c>
      <c r="H319" s="278">
        <v>35.700000000000003</v>
      </c>
      <c r="I319" s="279"/>
      <c r="J319" s="280">
        <f>ROUND(I319*H319,2)</f>
        <v>0</v>
      </c>
      <c r="K319" s="281"/>
      <c r="L319" s="282"/>
      <c r="M319" s="283" t="s">
        <v>1</v>
      </c>
      <c r="N319" s="284" t="s">
        <v>39</v>
      </c>
      <c r="O319" s="92"/>
      <c r="P319" s="226">
        <f>O319*H319</f>
        <v>0</v>
      </c>
      <c r="Q319" s="226">
        <v>0.01197</v>
      </c>
      <c r="R319" s="226">
        <f>Q319*H319</f>
        <v>0.42732900000000001</v>
      </c>
      <c r="S319" s="226">
        <v>0</v>
      </c>
      <c r="T319" s="22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8" t="s">
        <v>198</v>
      </c>
      <c r="AT319" s="228" t="s">
        <v>195</v>
      </c>
      <c r="AU319" s="228" t="s">
        <v>84</v>
      </c>
      <c r="AY319" s="18" t="s">
        <v>120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8" t="s">
        <v>82</v>
      </c>
      <c r="BK319" s="229">
        <f>ROUND(I319*H319,2)</f>
        <v>0</v>
      </c>
      <c r="BL319" s="18" t="s">
        <v>162</v>
      </c>
      <c r="BM319" s="228" t="s">
        <v>403</v>
      </c>
    </row>
    <row r="320" s="14" customFormat="1">
      <c r="A320" s="14"/>
      <c r="B320" s="241"/>
      <c r="C320" s="242"/>
      <c r="D320" s="232" t="s">
        <v>129</v>
      </c>
      <c r="E320" s="242"/>
      <c r="F320" s="244" t="s">
        <v>404</v>
      </c>
      <c r="G320" s="242"/>
      <c r="H320" s="245">
        <v>35.700000000000003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129</v>
      </c>
      <c r="AU320" s="251" t="s">
        <v>84</v>
      </c>
      <c r="AV320" s="14" t="s">
        <v>84</v>
      </c>
      <c r="AW320" s="14" t="s">
        <v>4</v>
      </c>
      <c r="AX320" s="14" t="s">
        <v>82</v>
      </c>
      <c r="AY320" s="251" t="s">
        <v>120</v>
      </c>
    </row>
    <row r="321" s="2" customFormat="1" ht="24.15" customHeight="1">
      <c r="A321" s="39"/>
      <c r="B321" s="40"/>
      <c r="C321" s="216" t="s">
        <v>405</v>
      </c>
      <c r="D321" s="216" t="s">
        <v>123</v>
      </c>
      <c r="E321" s="217" t="s">
        <v>406</v>
      </c>
      <c r="F321" s="218" t="s">
        <v>407</v>
      </c>
      <c r="G321" s="219" t="s">
        <v>330</v>
      </c>
      <c r="H321" s="220">
        <v>0.64600000000000002</v>
      </c>
      <c r="I321" s="221"/>
      <c r="J321" s="222">
        <f>ROUND(I321*H321,2)</f>
        <v>0</v>
      </c>
      <c r="K321" s="223"/>
      <c r="L321" s="45"/>
      <c r="M321" s="224" t="s">
        <v>1</v>
      </c>
      <c r="N321" s="225" t="s">
        <v>39</v>
      </c>
      <c r="O321" s="92"/>
      <c r="P321" s="226">
        <f>O321*H321</f>
        <v>0</v>
      </c>
      <c r="Q321" s="226">
        <v>0.023367804999999998</v>
      </c>
      <c r="R321" s="226">
        <f>Q321*H321</f>
        <v>0.015095602029999999</v>
      </c>
      <c r="S321" s="226">
        <v>0</v>
      </c>
      <c r="T321" s="22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8" t="s">
        <v>162</v>
      </c>
      <c r="AT321" s="228" t="s">
        <v>123</v>
      </c>
      <c r="AU321" s="228" t="s">
        <v>84</v>
      </c>
      <c r="AY321" s="18" t="s">
        <v>120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8" t="s">
        <v>82</v>
      </c>
      <c r="BK321" s="229">
        <f>ROUND(I321*H321,2)</f>
        <v>0</v>
      </c>
      <c r="BL321" s="18" t="s">
        <v>162</v>
      </c>
      <c r="BM321" s="228" t="s">
        <v>408</v>
      </c>
    </row>
    <row r="322" s="13" customFormat="1">
      <c r="A322" s="13"/>
      <c r="B322" s="230"/>
      <c r="C322" s="231"/>
      <c r="D322" s="232" t="s">
        <v>129</v>
      </c>
      <c r="E322" s="233" t="s">
        <v>1</v>
      </c>
      <c r="F322" s="234" t="s">
        <v>409</v>
      </c>
      <c r="G322" s="231"/>
      <c r="H322" s="233" t="s">
        <v>1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0" t="s">
        <v>129</v>
      </c>
      <c r="AU322" s="240" t="s">
        <v>84</v>
      </c>
      <c r="AV322" s="13" t="s">
        <v>82</v>
      </c>
      <c r="AW322" s="13" t="s">
        <v>31</v>
      </c>
      <c r="AX322" s="13" t="s">
        <v>74</v>
      </c>
      <c r="AY322" s="240" t="s">
        <v>120</v>
      </c>
    </row>
    <row r="323" s="14" customFormat="1">
      <c r="A323" s="14"/>
      <c r="B323" s="241"/>
      <c r="C323" s="242"/>
      <c r="D323" s="232" t="s">
        <v>129</v>
      </c>
      <c r="E323" s="243" t="s">
        <v>1</v>
      </c>
      <c r="F323" s="244" t="s">
        <v>410</v>
      </c>
      <c r="G323" s="242"/>
      <c r="H323" s="245">
        <v>0.64600000000000002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1" t="s">
        <v>129</v>
      </c>
      <c r="AU323" s="251" t="s">
        <v>84</v>
      </c>
      <c r="AV323" s="14" t="s">
        <v>84</v>
      </c>
      <c r="AW323" s="14" t="s">
        <v>31</v>
      </c>
      <c r="AX323" s="14" t="s">
        <v>82</v>
      </c>
      <c r="AY323" s="251" t="s">
        <v>120</v>
      </c>
    </row>
    <row r="324" s="2" customFormat="1" ht="24.15" customHeight="1">
      <c r="A324" s="39"/>
      <c r="B324" s="40"/>
      <c r="C324" s="216" t="s">
        <v>411</v>
      </c>
      <c r="D324" s="216" t="s">
        <v>123</v>
      </c>
      <c r="E324" s="217" t="s">
        <v>412</v>
      </c>
      <c r="F324" s="218" t="s">
        <v>413</v>
      </c>
      <c r="G324" s="219" t="s">
        <v>290</v>
      </c>
      <c r="H324" s="285"/>
      <c r="I324" s="221"/>
      <c r="J324" s="222">
        <f>ROUND(I324*H324,2)</f>
        <v>0</v>
      </c>
      <c r="K324" s="223"/>
      <c r="L324" s="45"/>
      <c r="M324" s="224" t="s">
        <v>1</v>
      </c>
      <c r="N324" s="225" t="s">
        <v>39</v>
      </c>
      <c r="O324" s="92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8" t="s">
        <v>162</v>
      </c>
      <c r="AT324" s="228" t="s">
        <v>123</v>
      </c>
      <c r="AU324" s="228" t="s">
        <v>84</v>
      </c>
      <c r="AY324" s="18" t="s">
        <v>120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8" t="s">
        <v>82</v>
      </c>
      <c r="BK324" s="229">
        <f>ROUND(I324*H324,2)</f>
        <v>0</v>
      </c>
      <c r="BL324" s="18" t="s">
        <v>162</v>
      </c>
      <c r="BM324" s="228" t="s">
        <v>414</v>
      </c>
    </row>
    <row r="325" s="12" customFormat="1" ht="22.8" customHeight="1">
      <c r="A325" s="12"/>
      <c r="B325" s="200"/>
      <c r="C325" s="201"/>
      <c r="D325" s="202" t="s">
        <v>73</v>
      </c>
      <c r="E325" s="214" t="s">
        <v>415</v>
      </c>
      <c r="F325" s="214" t="s">
        <v>416</v>
      </c>
      <c r="G325" s="201"/>
      <c r="H325" s="201"/>
      <c r="I325" s="204"/>
      <c r="J325" s="215">
        <f>BK325</f>
        <v>0</v>
      </c>
      <c r="K325" s="201"/>
      <c r="L325" s="206"/>
      <c r="M325" s="207"/>
      <c r="N325" s="208"/>
      <c r="O325" s="208"/>
      <c r="P325" s="209">
        <f>SUM(P326:P343)</f>
        <v>0</v>
      </c>
      <c r="Q325" s="208"/>
      <c r="R325" s="209">
        <f>SUM(R326:R343)</f>
        <v>0.28137999999999996</v>
      </c>
      <c r="S325" s="208"/>
      <c r="T325" s="210">
        <f>SUM(T326:T343)</f>
        <v>0.26494000000000001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1" t="s">
        <v>84</v>
      </c>
      <c r="AT325" s="212" t="s">
        <v>73</v>
      </c>
      <c r="AU325" s="212" t="s">
        <v>82</v>
      </c>
      <c r="AY325" s="211" t="s">
        <v>120</v>
      </c>
      <c r="BK325" s="213">
        <f>SUM(BK326:BK343)</f>
        <v>0</v>
      </c>
    </row>
    <row r="326" s="2" customFormat="1" ht="16.5" customHeight="1">
      <c r="A326" s="39"/>
      <c r="B326" s="40"/>
      <c r="C326" s="216" t="s">
        <v>417</v>
      </c>
      <c r="D326" s="216" t="s">
        <v>123</v>
      </c>
      <c r="E326" s="217" t="s">
        <v>418</v>
      </c>
      <c r="F326" s="218" t="s">
        <v>419</v>
      </c>
      <c r="G326" s="219" t="s">
        <v>126</v>
      </c>
      <c r="H326" s="220">
        <v>1</v>
      </c>
      <c r="I326" s="221"/>
      <c r="J326" s="222">
        <f>ROUND(I326*H326,2)</f>
        <v>0</v>
      </c>
      <c r="K326" s="223"/>
      <c r="L326" s="45"/>
      <c r="M326" s="224" t="s">
        <v>1</v>
      </c>
      <c r="N326" s="225" t="s">
        <v>39</v>
      </c>
      <c r="O326" s="92"/>
      <c r="P326" s="226">
        <f>O326*H326</f>
        <v>0</v>
      </c>
      <c r="Q326" s="226">
        <v>0</v>
      </c>
      <c r="R326" s="226">
        <f>Q326*H326</f>
        <v>0</v>
      </c>
      <c r="S326" s="226">
        <v>0.0090600000000000003</v>
      </c>
      <c r="T326" s="227">
        <f>S326*H326</f>
        <v>0.0090600000000000003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8" t="s">
        <v>162</v>
      </c>
      <c r="AT326" s="228" t="s">
        <v>123</v>
      </c>
      <c r="AU326" s="228" t="s">
        <v>84</v>
      </c>
      <c r="AY326" s="18" t="s">
        <v>120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8" t="s">
        <v>82</v>
      </c>
      <c r="BK326" s="229">
        <f>ROUND(I326*H326,2)</f>
        <v>0</v>
      </c>
      <c r="BL326" s="18" t="s">
        <v>162</v>
      </c>
      <c r="BM326" s="228" t="s">
        <v>420</v>
      </c>
    </row>
    <row r="327" s="2" customFormat="1" ht="24.15" customHeight="1">
      <c r="A327" s="39"/>
      <c r="B327" s="40"/>
      <c r="C327" s="216" t="s">
        <v>421</v>
      </c>
      <c r="D327" s="216" t="s">
        <v>123</v>
      </c>
      <c r="E327" s="217" t="s">
        <v>422</v>
      </c>
      <c r="F327" s="218" t="s">
        <v>423</v>
      </c>
      <c r="G327" s="219" t="s">
        <v>220</v>
      </c>
      <c r="H327" s="220">
        <v>68</v>
      </c>
      <c r="I327" s="221"/>
      <c r="J327" s="222">
        <f>ROUND(I327*H327,2)</f>
        <v>0</v>
      </c>
      <c r="K327" s="223"/>
      <c r="L327" s="45"/>
      <c r="M327" s="224" t="s">
        <v>1</v>
      </c>
      <c r="N327" s="225" t="s">
        <v>39</v>
      </c>
      <c r="O327" s="92"/>
      <c r="P327" s="226">
        <f>O327*H327</f>
        <v>0</v>
      </c>
      <c r="Q327" s="226">
        <v>0</v>
      </c>
      <c r="R327" s="226">
        <f>Q327*H327</f>
        <v>0</v>
      </c>
      <c r="S327" s="226">
        <v>0.00191</v>
      </c>
      <c r="T327" s="227">
        <f>S327*H327</f>
        <v>0.12988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8" t="s">
        <v>162</v>
      </c>
      <c r="AT327" s="228" t="s">
        <v>123</v>
      </c>
      <c r="AU327" s="228" t="s">
        <v>84</v>
      </c>
      <c r="AY327" s="18" t="s">
        <v>120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8" t="s">
        <v>82</v>
      </c>
      <c r="BK327" s="229">
        <f>ROUND(I327*H327,2)</f>
        <v>0</v>
      </c>
      <c r="BL327" s="18" t="s">
        <v>162</v>
      </c>
      <c r="BM327" s="228" t="s">
        <v>424</v>
      </c>
    </row>
    <row r="328" s="13" customFormat="1">
      <c r="A328" s="13"/>
      <c r="B328" s="230"/>
      <c r="C328" s="231"/>
      <c r="D328" s="232" t="s">
        <v>129</v>
      </c>
      <c r="E328" s="233" t="s">
        <v>1</v>
      </c>
      <c r="F328" s="234" t="s">
        <v>425</v>
      </c>
      <c r="G328" s="231"/>
      <c r="H328" s="233" t="s">
        <v>1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0" t="s">
        <v>129</v>
      </c>
      <c r="AU328" s="240" t="s">
        <v>84</v>
      </c>
      <c r="AV328" s="13" t="s">
        <v>82</v>
      </c>
      <c r="AW328" s="13" t="s">
        <v>31</v>
      </c>
      <c r="AX328" s="13" t="s">
        <v>74</v>
      </c>
      <c r="AY328" s="240" t="s">
        <v>120</v>
      </c>
    </row>
    <row r="329" s="14" customFormat="1">
      <c r="A329" s="14"/>
      <c r="B329" s="241"/>
      <c r="C329" s="242"/>
      <c r="D329" s="232" t="s">
        <v>129</v>
      </c>
      <c r="E329" s="243" t="s">
        <v>1</v>
      </c>
      <c r="F329" s="244" t="s">
        <v>348</v>
      </c>
      <c r="G329" s="242"/>
      <c r="H329" s="245">
        <v>68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1" t="s">
        <v>129</v>
      </c>
      <c r="AU329" s="251" t="s">
        <v>84</v>
      </c>
      <c r="AV329" s="14" t="s">
        <v>84</v>
      </c>
      <c r="AW329" s="14" t="s">
        <v>31</v>
      </c>
      <c r="AX329" s="14" t="s">
        <v>82</v>
      </c>
      <c r="AY329" s="251" t="s">
        <v>120</v>
      </c>
    </row>
    <row r="330" s="2" customFormat="1" ht="16.5" customHeight="1">
      <c r="A330" s="39"/>
      <c r="B330" s="40"/>
      <c r="C330" s="216" t="s">
        <v>426</v>
      </c>
      <c r="D330" s="216" t="s">
        <v>123</v>
      </c>
      <c r="E330" s="217" t="s">
        <v>427</v>
      </c>
      <c r="F330" s="218" t="s">
        <v>428</v>
      </c>
      <c r="G330" s="219" t="s">
        <v>220</v>
      </c>
      <c r="H330" s="220">
        <v>72</v>
      </c>
      <c r="I330" s="221"/>
      <c r="J330" s="222">
        <f>ROUND(I330*H330,2)</f>
        <v>0</v>
      </c>
      <c r="K330" s="223"/>
      <c r="L330" s="45"/>
      <c r="M330" s="224" t="s">
        <v>1</v>
      </c>
      <c r="N330" s="225" t="s">
        <v>39</v>
      </c>
      <c r="O330" s="92"/>
      <c r="P330" s="226">
        <f>O330*H330</f>
        <v>0</v>
      </c>
      <c r="Q330" s="226">
        <v>0</v>
      </c>
      <c r="R330" s="226">
        <f>Q330*H330</f>
        <v>0</v>
      </c>
      <c r="S330" s="226">
        <v>0.00175</v>
      </c>
      <c r="T330" s="227">
        <f>S330*H330</f>
        <v>0.126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8" t="s">
        <v>162</v>
      </c>
      <c r="AT330" s="228" t="s">
        <v>123</v>
      </c>
      <c r="AU330" s="228" t="s">
        <v>84</v>
      </c>
      <c r="AY330" s="18" t="s">
        <v>120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8" t="s">
        <v>82</v>
      </c>
      <c r="BK330" s="229">
        <f>ROUND(I330*H330,2)</f>
        <v>0</v>
      </c>
      <c r="BL330" s="18" t="s">
        <v>162</v>
      </c>
      <c r="BM330" s="228" t="s">
        <v>429</v>
      </c>
    </row>
    <row r="331" s="13" customFormat="1">
      <c r="A331" s="13"/>
      <c r="B331" s="230"/>
      <c r="C331" s="231"/>
      <c r="D331" s="232" t="s">
        <v>129</v>
      </c>
      <c r="E331" s="233" t="s">
        <v>1</v>
      </c>
      <c r="F331" s="234" t="s">
        <v>169</v>
      </c>
      <c r="G331" s="231"/>
      <c r="H331" s="233" t="s">
        <v>1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129</v>
      </c>
      <c r="AU331" s="240" t="s">
        <v>84</v>
      </c>
      <c r="AV331" s="13" t="s">
        <v>82</v>
      </c>
      <c r="AW331" s="13" t="s">
        <v>31</v>
      </c>
      <c r="AX331" s="13" t="s">
        <v>74</v>
      </c>
      <c r="AY331" s="240" t="s">
        <v>120</v>
      </c>
    </row>
    <row r="332" s="14" customFormat="1">
      <c r="A332" s="14"/>
      <c r="B332" s="241"/>
      <c r="C332" s="242"/>
      <c r="D332" s="232" t="s">
        <v>129</v>
      </c>
      <c r="E332" s="243" t="s">
        <v>1</v>
      </c>
      <c r="F332" s="244" t="s">
        <v>348</v>
      </c>
      <c r="G332" s="242"/>
      <c r="H332" s="245">
        <v>68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1" t="s">
        <v>129</v>
      </c>
      <c r="AU332" s="251" t="s">
        <v>84</v>
      </c>
      <c r="AV332" s="14" t="s">
        <v>84</v>
      </c>
      <c r="AW332" s="14" t="s">
        <v>31</v>
      </c>
      <c r="AX332" s="14" t="s">
        <v>74</v>
      </c>
      <c r="AY332" s="251" t="s">
        <v>120</v>
      </c>
    </row>
    <row r="333" s="13" customFormat="1">
      <c r="A333" s="13"/>
      <c r="B333" s="230"/>
      <c r="C333" s="231"/>
      <c r="D333" s="232" t="s">
        <v>129</v>
      </c>
      <c r="E333" s="233" t="s">
        <v>1</v>
      </c>
      <c r="F333" s="234" t="s">
        <v>171</v>
      </c>
      <c r="G333" s="231"/>
      <c r="H333" s="233" t="s">
        <v>1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0" t="s">
        <v>129</v>
      </c>
      <c r="AU333" s="240" t="s">
        <v>84</v>
      </c>
      <c r="AV333" s="13" t="s">
        <v>82</v>
      </c>
      <c r="AW333" s="13" t="s">
        <v>31</v>
      </c>
      <c r="AX333" s="13" t="s">
        <v>74</v>
      </c>
      <c r="AY333" s="240" t="s">
        <v>120</v>
      </c>
    </row>
    <row r="334" s="14" customFormat="1">
      <c r="A334" s="14"/>
      <c r="B334" s="241"/>
      <c r="C334" s="242"/>
      <c r="D334" s="232" t="s">
        <v>129</v>
      </c>
      <c r="E334" s="243" t="s">
        <v>1</v>
      </c>
      <c r="F334" s="244" t="s">
        <v>225</v>
      </c>
      <c r="G334" s="242"/>
      <c r="H334" s="245">
        <v>4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1" t="s">
        <v>129</v>
      </c>
      <c r="AU334" s="251" t="s">
        <v>84</v>
      </c>
      <c r="AV334" s="14" t="s">
        <v>84</v>
      </c>
      <c r="AW334" s="14" t="s">
        <v>31</v>
      </c>
      <c r="AX334" s="14" t="s">
        <v>74</v>
      </c>
      <c r="AY334" s="251" t="s">
        <v>120</v>
      </c>
    </row>
    <row r="335" s="15" customFormat="1">
      <c r="A335" s="15"/>
      <c r="B335" s="252"/>
      <c r="C335" s="253"/>
      <c r="D335" s="232" t="s">
        <v>129</v>
      </c>
      <c r="E335" s="254" t="s">
        <v>1</v>
      </c>
      <c r="F335" s="255" t="s">
        <v>173</v>
      </c>
      <c r="G335" s="253"/>
      <c r="H335" s="256">
        <v>72</v>
      </c>
      <c r="I335" s="257"/>
      <c r="J335" s="253"/>
      <c r="K335" s="253"/>
      <c r="L335" s="258"/>
      <c r="M335" s="259"/>
      <c r="N335" s="260"/>
      <c r="O335" s="260"/>
      <c r="P335" s="260"/>
      <c r="Q335" s="260"/>
      <c r="R335" s="260"/>
      <c r="S335" s="260"/>
      <c r="T335" s="26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2" t="s">
        <v>129</v>
      </c>
      <c r="AU335" s="262" t="s">
        <v>84</v>
      </c>
      <c r="AV335" s="15" t="s">
        <v>127</v>
      </c>
      <c r="AW335" s="15" t="s">
        <v>31</v>
      </c>
      <c r="AX335" s="15" t="s">
        <v>82</v>
      </c>
      <c r="AY335" s="262" t="s">
        <v>120</v>
      </c>
    </row>
    <row r="336" s="2" customFormat="1" ht="24.15" customHeight="1">
      <c r="A336" s="39"/>
      <c r="B336" s="40"/>
      <c r="C336" s="216" t="s">
        <v>430</v>
      </c>
      <c r="D336" s="216" t="s">
        <v>123</v>
      </c>
      <c r="E336" s="217" t="s">
        <v>431</v>
      </c>
      <c r="F336" s="218" t="s">
        <v>432</v>
      </c>
      <c r="G336" s="219" t="s">
        <v>126</v>
      </c>
      <c r="H336" s="220">
        <v>1</v>
      </c>
      <c r="I336" s="221"/>
      <c r="J336" s="222">
        <f>ROUND(I336*H336,2)</f>
        <v>0</v>
      </c>
      <c r="K336" s="223"/>
      <c r="L336" s="45"/>
      <c r="M336" s="224" t="s">
        <v>1</v>
      </c>
      <c r="N336" s="225" t="s">
        <v>39</v>
      </c>
      <c r="O336" s="92"/>
      <c r="P336" s="226">
        <f>O336*H336</f>
        <v>0</v>
      </c>
      <c r="Q336" s="226">
        <v>0</v>
      </c>
      <c r="R336" s="226">
        <f>Q336*H336</f>
        <v>0</v>
      </c>
      <c r="S336" s="226">
        <v>0</v>
      </c>
      <c r="T336" s="22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8" t="s">
        <v>162</v>
      </c>
      <c r="AT336" s="228" t="s">
        <v>123</v>
      </c>
      <c r="AU336" s="228" t="s">
        <v>84</v>
      </c>
      <c r="AY336" s="18" t="s">
        <v>120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8" t="s">
        <v>82</v>
      </c>
      <c r="BK336" s="229">
        <f>ROUND(I336*H336,2)</f>
        <v>0</v>
      </c>
      <c r="BL336" s="18" t="s">
        <v>162</v>
      </c>
      <c r="BM336" s="228" t="s">
        <v>433</v>
      </c>
    </row>
    <row r="337" s="13" customFormat="1">
      <c r="A337" s="13"/>
      <c r="B337" s="230"/>
      <c r="C337" s="231"/>
      <c r="D337" s="232" t="s">
        <v>129</v>
      </c>
      <c r="E337" s="233" t="s">
        <v>1</v>
      </c>
      <c r="F337" s="234" t="s">
        <v>434</v>
      </c>
      <c r="G337" s="231"/>
      <c r="H337" s="233" t="s">
        <v>1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0" t="s">
        <v>129</v>
      </c>
      <c r="AU337" s="240" t="s">
        <v>84</v>
      </c>
      <c r="AV337" s="13" t="s">
        <v>82</v>
      </c>
      <c r="AW337" s="13" t="s">
        <v>31</v>
      </c>
      <c r="AX337" s="13" t="s">
        <v>74</v>
      </c>
      <c r="AY337" s="240" t="s">
        <v>120</v>
      </c>
    </row>
    <row r="338" s="14" customFormat="1">
      <c r="A338" s="14"/>
      <c r="B338" s="241"/>
      <c r="C338" s="242"/>
      <c r="D338" s="232" t="s">
        <v>129</v>
      </c>
      <c r="E338" s="243" t="s">
        <v>1</v>
      </c>
      <c r="F338" s="244" t="s">
        <v>82</v>
      </c>
      <c r="G338" s="242"/>
      <c r="H338" s="245">
        <v>1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1" t="s">
        <v>129</v>
      </c>
      <c r="AU338" s="251" t="s">
        <v>84</v>
      </c>
      <c r="AV338" s="14" t="s">
        <v>84</v>
      </c>
      <c r="AW338" s="14" t="s">
        <v>31</v>
      </c>
      <c r="AX338" s="14" t="s">
        <v>82</v>
      </c>
      <c r="AY338" s="251" t="s">
        <v>120</v>
      </c>
    </row>
    <row r="339" s="2" customFormat="1" ht="16.5" customHeight="1">
      <c r="A339" s="39"/>
      <c r="B339" s="40"/>
      <c r="C339" s="274" t="s">
        <v>435</v>
      </c>
      <c r="D339" s="274" t="s">
        <v>195</v>
      </c>
      <c r="E339" s="275" t="s">
        <v>436</v>
      </c>
      <c r="F339" s="276" t="s">
        <v>437</v>
      </c>
      <c r="G339" s="277" t="s">
        <v>126</v>
      </c>
      <c r="H339" s="278">
        <v>1</v>
      </c>
      <c r="I339" s="279"/>
      <c r="J339" s="280">
        <f>ROUND(I339*H339,2)</f>
        <v>0</v>
      </c>
      <c r="K339" s="281"/>
      <c r="L339" s="282"/>
      <c r="M339" s="283" t="s">
        <v>1</v>
      </c>
      <c r="N339" s="284" t="s">
        <v>39</v>
      </c>
      <c r="O339" s="92"/>
      <c r="P339" s="226">
        <f>O339*H339</f>
        <v>0</v>
      </c>
      <c r="Q339" s="226">
        <v>0.0086999999999999994</v>
      </c>
      <c r="R339" s="226">
        <f>Q339*H339</f>
        <v>0.0086999999999999994</v>
      </c>
      <c r="S339" s="226">
        <v>0</v>
      </c>
      <c r="T339" s="22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8" t="s">
        <v>198</v>
      </c>
      <c r="AT339" s="228" t="s">
        <v>195</v>
      </c>
      <c r="AU339" s="228" t="s">
        <v>84</v>
      </c>
      <c r="AY339" s="18" t="s">
        <v>120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8" t="s">
        <v>82</v>
      </c>
      <c r="BK339" s="229">
        <f>ROUND(I339*H339,2)</f>
        <v>0</v>
      </c>
      <c r="BL339" s="18" t="s">
        <v>162</v>
      </c>
      <c r="BM339" s="228" t="s">
        <v>438</v>
      </c>
    </row>
    <row r="340" s="2" customFormat="1" ht="33" customHeight="1">
      <c r="A340" s="39"/>
      <c r="B340" s="40"/>
      <c r="C340" s="216" t="s">
        <v>439</v>
      </c>
      <c r="D340" s="216" t="s">
        <v>123</v>
      </c>
      <c r="E340" s="217" t="s">
        <v>440</v>
      </c>
      <c r="F340" s="218" t="s">
        <v>441</v>
      </c>
      <c r="G340" s="219" t="s">
        <v>220</v>
      </c>
      <c r="H340" s="220">
        <v>68</v>
      </c>
      <c r="I340" s="221"/>
      <c r="J340" s="222">
        <f>ROUND(I340*H340,2)</f>
        <v>0</v>
      </c>
      <c r="K340" s="223"/>
      <c r="L340" s="45"/>
      <c r="M340" s="224" t="s">
        <v>1</v>
      </c>
      <c r="N340" s="225" t="s">
        <v>39</v>
      </c>
      <c r="O340" s="92"/>
      <c r="P340" s="226">
        <f>O340*H340</f>
        <v>0</v>
      </c>
      <c r="Q340" s="226">
        <v>0.0040099999999999997</v>
      </c>
      <c r="R340" s="226">
        <f>Q340*H340</f>
        <v>0.27267999999999998</v>
      </c>
      <c r="S340" s="226">
        <v>0</v>
      </c>
      <c r="T340" s="22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8" t="s">
        <v>162</v>
      </c>
      <c r="AT340" s="228" t="s">
        <v>123</v>
      </c>
      <c r="AU340" s="228" t="s">
        <v>84</v>
      </c>
      <c r="AY340" s="18" t="s">
        <v>120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8" t="s">
        <v>82</v>
      </c>
      <c r="BK340" s="229">
        <f>ROUND(I340*H340,2)</f>
        <v>0</v>
      </c>
      <c r="BL340" s="18" t="s">
        <v>162</v>
      </c>
      <c r="BM340" s="228" t="s">
        <v>442</v>
      </c>
    </row>
    <row r="341" s="13" customFormat="1">
      <c r="A341" s="13"/>
      <c r="B341" s="230"/>
      <c r="C341" s="231"/>
      <c r="D341" s="232" t="s">
        <v>129</v>
      </c>
      <c r="E341" s="233" t="s">
        <v>1</v>
      </c>
      <c r="F341" s="234" t="s">
        <v>399</v>
      </c>
      <c r="G341" s="231"/>
      <c r="H341" s="233" t="s">
        <v>1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129</v>
      </c>
      <c r="AU341" s="240" t="s">
        <v>84</v>
      </c>
      <c r="AV341" s="13" t="s">
        <v>82</v>
      </c>
      <c r="AW341" s="13" t="s">
        <v>31</v>
      </c>
      <c r="AX341" s="13" t="s">
        <v>74</v>
      </c>
      <c r="AY341" s="240" t="s">
        <v>120</v>
      </c>
    </row>
    <row r="342" s="14" customFormat="1">
      <c r="A342" s="14"/>
      <c r="B342" s="241"/>
      <c r="C342" s="242"/>
      <c r="D342" s="232" t="s">
        <v>129</v>
      </c>
      <c r="E342" s="243" t="s">
        <v>1</v>
      </c>
      <c r="F342" s="244" t="s">
        <v>348</v>
      </c>
      <c r="G342" s="242"/>
      <c r="H342" s="245">
        <v>68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129</v>
      </c>
      <c r="AU342" s="251" t="s">
        <v>84</v>
      </c>
      <c r="AV342" s="14" t="s">
        <v>84</v>
      </c>
      <c r="AW342" s="14" t="s">
        <v>31</v>
      </c>
      <c r="AX342" s="14" t="s">
        <v>82</v>
      </c>
      <c r="AY342" s="251" t="s">
        <v>120</v>
      </c>
    </row>
    <row r="343" s="2" customFormat="1" ht="24.15" customHeight="1">
      <c r="A343" s="39"/>
      <c r="B343" s="40"/>
      <c r="C343" s="216" t="s">
        <v>443</v>
      </c>
      <c r="D343" s="216" t="s">
        <v>123</v>
      </c>
      <c r="E343" s="217" t="s">
        <v>444</v>
      </c>
      <c r="F343" s="218" t="s">
        <v>445</v>
      </c>
      <c r="G343" s="219" t="s">
        <v>290</v>
      </c>
      <c r="H343" s="285"/>
      <c r="I343" s="221"/>
      <c r="J343" s="222">
        <f>ROUND(I343*H343,2)</f>
        <v>0</v>
      </c>
      <c r="K343" s="223"/>
      <c r="L343" s="45"/>
      <c r="M343" s="224" t="s">
        <v>1</v>
      </c>
      <c r="N343" s="225" t="s">
        <v>39</v>
      </c>
      <c r="O343" s="92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8" t="s">
        <v>162</v>
      </c>
      <c r="AT343" s="228" t="s">
        <v>123</v>
      </c>
      <c r="AU343" s="228" t="s">
        <v>84</v>
      </c>
      <c r="AY343" s="18" t="s">
        <v>120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8" t="s">
        <v>82</v>
      </c>
      <c r="BK343" s="229">
        <f>ROUND(I343*H343,2)</f>
        <v>0</v>
      </c>
      <c r="BL343" s="18" t="s">
        <v>162</v>
      </c>
      <c r="BM343" s="228" t="s">
        <v>446</v>
      </c>
    </row>
    <row r="344" s="12" customFormat="1" ht="25.92" customHeight="1">
      <c r="A344" s="12"/>
      <c r="B344" s="200"/>
      <c r="C344" s="201"/>
      <c r="D344" s="202" t="s">
        <v>73</v>
      </c>
      <c r="E344" s="203" t="s">
        <v>447</v>
      </c>
      <c r="F344" s="203" t="s">
        <v>448</v>
      </c>
      <c r="G344" s="201"/>
      <c r="H344" s="201"/>
      <c r="I344" s="204"/>
      <c r="J344" s="205">
        <f>BK344</f>
        <v>0</v>
      </c>
      <c r="K344" s="201"/>
      <c r="L344" s="206"/>
      <c r="M344" s="207"/>
      <c r="N344" s="208"/>
      <c r="O344" s="208"/>
      <c r="P344" s="209">
        <f>P345+P346</f>
        <v>0</v>
      </c>
      <c r="Q344" s="208"/>
      <c r="R344" s="209">
        <f>R345+R346</f>
        <v>0</v>
      </c>
      <c r="S344" s="208"/>
      <c r="T344" s="210">
        <f>T345+T346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1" t="s">
        <v>145</v>
      </c>
      <c r="AT344" s="212" t="s">
        <v>73</v>
      </c>
      <c r="AU344" s="212" t="s">
        <v>74</v>
      </c>
      <c r="AY344" s="211" t="s">
        <v>120</v>
      </c>
      <c r="BK344" s="213">
        <f>BK345+BK346</f>
        <v>0</v>
      </c>
    </row>
    <row r="345" s="2" customFormat="1" ht="24.15" customHeight="1">
      <c r="A345" s="39"/>
      <c r="B345" s="40"/>
      <c r="C345" s="216" t="s">
        <v>449</v>
      </c>
      <c r="D345" s="216" t="s">
        <v>123</v>
      </c>
      <c r="E345" s="217" t="s">
        <v>450</v>
      </c>
      <c r="F345" s="218" t="s">
        <v>451</v>
      </c>
      <c r="G345" s="219" t="s">
        <v>452</v>
      </c>
      <c r="H345" s="220">
        <v>1</v>
      </c>
      <c r="I345" s="221"/>
      <c r="J345" s="222">
        <f>ROUND(I345*H345,2)</f>
        <v>0</v>
      </c>
      <c r="K345" s="223"/>
      <c r="L345" s="45"/>
      <c r="M345" s="224" t="s">
        <v>1</v>
      </c>
      <c r="N345" s="225" t="s">
        <v>39</v>
      </c>
      <c r="O345" s="92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8" t="s">
        <v>127</v>
      </c>
      <c r="AT345" s="228" t="s">
        <v>123</v>
      </c>
      <c r="AU345" s="228" t="s">
        <v>82</v>
      </c>
      <c r="AY345" s="18" t="s">
        <v>120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8" t="s">
        <v>82</v>
      </c>
      <c r="BK345" s="229">
        <f>ROUND(I345*H345,2)</f>
        <v>0</v>
      </c>
      <c r="BL345" s="18" t="s">
        <v>127</v>
      </c>
      <c r="BM345" s="228" t="s">
        <v>453</v>
      </c>
    </row>
    <row r="346" s="12" customFormat="1" ht="22.8" customHeight="1">
      <c r="A346" s="12"/>
      <c r="B346" s="200"/>
      <c r="C346" s="201"/>
      <c r="D346" s="202" t="s">
        <v>73</v>
      </c>
      <c r="E346" s="214" t="s">
        <v>454</v>
      </c>
      <c r="F346" s="214" t="s">
        <v>455</v>
      </c>
      <c r="G346" s="201"/>
      <c r="H346" s="201"/>
      <c r="I346" s="204"/>
      <c r="J346" s="215">
        <f>BK346</f>
        <v>0</v>
      </c>
      <c r="K346" s="201"/>
      <c r="L346" s="206"/>
      <c r="M346" s="207"/>
      <c r="N346" s="208"/>
      <c r="O346" s="208"/>
      <c r="P346" s="209">
        <f>P347</f>
        <v>0</v>
      </c>
      <c r="Q346" s="208"/>
      <c r="R346" s="209">
        <f>R347</f>
        <v>0</v>
      </c>
      <c r="S346" s="208"/>
      <c r="T346" s="210">
        <f>T347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1" t="s">
        <v>145</v>
      </c>
      <c r="AT346" s="212" t="s">
        <v>73</v>
      </c>
      <c r="AU346" s="212" t="s">
        <v>82</v>
      </c>
      <c r="AY346" s="211" t="s">
        <v>120</v>
      </c>
      <c r="BK346" s="213">
        <f>BK347</f>
        <v>0</v>
      </c>
    </row>
    <row r="347" s="2" customFormat="1" ht="16.5" customHeight="1">
      <c r="A347" s="39"/>
      <c r="B347" s="40"/>
      <c r="C347" s="216" t="s">
        <v>456</v>
      </c>
      <c r="D347" s="216" t="s">
        <v>123</v>
      </c>
      <c r="E347" s="217" t="s">
        <v>457</v>
      </c>
      <c r="F347" s="218" t="s">
        <v>455</v>
      </c>
      <c r="G347" s="219" t="s">
        <v>290</v>
      </c>
      <c r="H347" s="285"/>
      <c r="I347" s="221"/>
      <c r="J347" s="222">
        <f>ROUND(I347*H347,2)</f>
        <v>0</v>
      </c>
      <c r="K347" s="223"/>
      <c r="L347" s="45"/>
      <c r="M347" s="286" t="s">
        <v>1</v>
      </c>
      <c r="N347" s="287" t="s">
        <v>39</v>
      </c>
      <c r="O347" s="288"/>
      <c r="P347" s="289">
        <f>O347*H347</f>
        <v>0</v>
      </c>
      <c r="Q347" s="289">
        <v>0</v>
      </c>
      <c r="R347" s="289">
        <f>Q347*H347</f>
        <v>0</v>
      </c>
      <c r="S347" s="289">
        <v>0</v>
      </c>
      <c r="T347" s="29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8" t="s">
        <v>458</v>
      </c>
      <c r="AT347" s="228" t="s">
        <v>123</v>
      </c>
      <c r="AU347" s="228" t="s">
        <v>84</v>
      </c>
      <c r="AY347" s="18" t="s">
        <v>120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8" t="s">
        <v>82</v>
      </c>
      <c r="BK347" s="229">
        <f>ROUND(I347*H347,2)</f>
        <v>0</v>
      </c>
      <c r="BL347" s="18" t="s">
        <v>458</v>
      </c>
      <c r="BM347" s="228" t="s">
        <v>459</v>
      </c>
    </row>
    <row r="348" s="2" customFormat="1" ht="6.96" customHeight="1">
      <c r="A348" s="39"/>
      <c r="B348" s="67"/>
      <c r="C348" s="68"/>
      <c r="D348" s="68"/>
      <c r="E348" s="68"/>
      <c r="F348" s="68"/>
      <c r="G348" s="68"/>
      <c r="H348" s="68"/>
      <c r="I348" s="68"/>
      <c r="J348" s="68"/>
      <c r="K348" s="68"/>
      <c r="L348" s="45"/>
      <c r="M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</row>
  </sheetData>
  <sheetProtection sheet="1" autoFilter="0" formatColumns="0" formatRows="0" objects="1" scenarios="1" spinCount="100000" saltValue="RZpR+oq+nzAV8MQV0BH7AQWBC2nLa18L+ekX1AN39EG9MJh8RhcnTYIcfF626J/ChlzHlB8p+Kqn329yXURxrA==" hashValue="YVh485M37Yu2naCtGTwTS2NYYOd8a05Sgcu72yaLGAOZQ1IRKyUy7QfCs8PR0JVPMgROuUHAzuKF9IR24Iq07Q==" algorithmName="SHA-512" password="CC35"/>
  <autoFilter ref="C127:K34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2021-08-02T05:38:32Z</dcterms:created>
  <dcterms:modified xsi:type="dcterms:W3CDTF">2021-08-02T05:38:35Z</dcterms:modified>
</cp:coreProperties>
</file>